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ANDRES\Desktop\Mayo 2019\SEvAC\APARTADO D LLENADO INICIAL\D.1.2 Proyecto de Presupuesto de Egresos\"/>
    </mc:Choice>
  </mc:AlternateContent>
  <bookViews>
    <workbookView xWindow="0" yWindow="0" windowWidth="17882" windowHeight="6428" activeTab="6"/>
  </bookViews>
  <sheets>
    <sheet name="PE RUBROS" sheetId="12" r:id="rId1"/>
    <sheet name="CLA_FuenteFin" sheetId="17" r:id="rId2"/>
    <sheet name="CLA_TG" sheetId="15" r:id="rId3"/>
    <sheet name="CLA_ECO" sheetId="37" r:id="rId4"/>
    <sheet name="CLA_FUN" sheetId="14" r:id="rId5"/>
    <sheet name="CLA_PROG" sheetId="16" r:id="rId6"/>
    <sheet name="PE" sheetId="1" r:id="rId7"/>
    <sheet name="CLA_ADM" sheetId="13" r:id="rId8"/>
    <sheet name="Localidad" sheetId="18" r:id="rId9"/>
    <sheet name="Programa" sheetId="19" r:id="rId10"/>
    <sheet name="Adm" sheetId="20" r:id="rId11"/>
    <sheet name="PresMpal" sheetId="21" r:id="rId12"/>
    <sheet name="Pro civil" sheetId="22" r:id="rId13"/>
    <sheet name="C social" sheetId="23" r:id="rId14"/>
    <sheet name="Trasp" sheetId="24" r:id="rId15"/>
    <sheet name="Turismo" sheetId="25" r:id="rId16"/>
    <sheet name="Des tec" sheetId="26" r:id="rId17"/>
    <sheet name="Pens" sheetId="27" r:id="rId18"/>
    <sheet name="Deuda" sheetId="34" r:id="rId19"/>
    <sheet name="Adefas" sheetId="28" r:id="rId20"/>
    <sheet name="Ayudas" sheetId="29" r:id="rId21"/>
    <sheet name="Gastos R33" sheetId="33" r:id="rId22"/>
    <sheet name="Obra Infra" sheetId="30" r:id="rId23"/>
    <sheet name="Obra Forta" sheetId="31" r:id="rId24"/>
    <sheet name="Obra Otros" sheetId="32" r:id="rId25"/>
    <sheet name="PE_Calendario" sheetId="36" r:id="rId26"/>
    <sheet name="COG" sheetId="7" r:id="rId27"/>
  </sheets>
  <externalReferences>
    <externalReference r:id="rId28"/>
  </externalReferences>
  <definedNames>
    <definedName name="_xlnm._FilterDatabase" localSheetId="1" hidden="1">CLA_FuenteFin!$A$9:$D$21</definedName>
    <definedName name="_xlnm._FilterDatabase" localSheetId="4" hidden="1">CLA_FUN!$A$7:$D$40</definedName>
    <definedName name="_xlnm._FilterDatabase" localSheetId="5" hidden="1">CLA_PROG!$A$7:$D$36</definedName>
    <definedName name="_xlnm._FilterDatabase" localSheetId="2" hidden="1">CLA_TG!$A$7:$D$12</definedName>
    <definedName name="_xlnm._FilterDatabase" localSheetId="26" hidden="1">COG!$A$8:$C$838</definedName>
    <definedName name="_xlnm._FilterDatabase" localSheetId="6" hidden="1">PE!$A$6:$E$559</definedName>
    <definedName name="_xlnm._FilterDatabase" localSheetId="0" hidden="1">'PE RUBROS'!$A$7:$D$76</definedName>
    <definedName name="_xlnm.Print_Area" localSheetId="7">CLA_ADM!$A$1:$D$28</definedName>
    <definedName name="_xlnm.Print_Area" localSheetId="1">CLA_FuenteFin!$A$1:$D$35</definedName>
    <definedName name="_xlnm.Print_Area" localSheetId="4">CLA_FUN!$A$1:$D$54</definedName>
    <definedName name="_xlnm.Print_Area" localSheetId="5">CLA_PROG!$A$1:$D$50</definedName>
    <definedName name="_xlnm.Print_Area" localSheetId="2">CLA_TG!$A$1:$D$26</definedName>
    <definedName name="_xlnm.Print_Area" localSheetId="8">Localidad!$A$1:$D$36</definedName>
    <definedName name="_xlnm.Print_Area" localSheetId="6">PE!$A$1:$E$573</definedName>
    <definedName name="_xlnm.Print_Area" localSheetId="0">'PE RUBROS'!$A$1:$D$90</definedName>
    <definedName name="_xlnm.Print_Area" localSheetId="9">Programa!$B$1:$J$115</definedName>
    <definedName name="_xlnm.Print_Titles" localSheetId="7">CLA_ADM!$1:$6</definedName>
    <definedName name="_xlnm.Print_Titles" localSheetId="1">CLA_FuenteFin!$1:$6</definedName>
    <definedName name="_xlnm.Print_Titles" localSheetId="4">CLA_FUN!$1:$6</definedName>
    <definedName name="_xlnm.Print_Titles" localSheetId="5">CLA_PROG!$1:$6</definedName>
    <definedName name="_xlnm.Print_Titles" localSheetId="2">CLA_TG!$1:$6</definedName>
    <definedName name="_xlnm.Print_Titles" localSheetId="8">Localidad!$1:$6</definedName>
    <definedName name="_xlnm.Print_Titles" localSheetId="6">PE!$1:$5</definedName>
    <definedName name="_xlnm.Print_Titles" localSheetId="0">'PE RUBROS'!$1:$6</definedName>
    <definedName name="_xlnm.Print_Titles" localSheetId="9">Programa!$1:$5</definedName>
  </definedNames>
  <calcPr calcId="152511"/>
</workbook>
</file>

<file path=xl/calcChain.xml><?xml version="1.0" encoding="utf-8"?>
<calcChain xmlns="http://schemas.openxmlformats.org/spreadsheetml/2006/main">
  <c r="C20" i="18" l="1"/>
  <c r="C11" i="36"/>
  <c r="C485" i="36"/>
  <c r="C500" i="36"/>
  <c r="D62" i="37"/>
  <c r="D66" i="37" s="1"/>
  <c r="D58" i="37"/>
  <c r="C48" i="37"/>
  <c r="D47" i="37" s="1"/>
  <c r="C43" i="37"/>
  <c r="C33" i="37"/>
  <c r="C32" i="37"/>
  <c r="D18" i="37"/>
  <c r="C17" i="37"/>
  <c r="C16" i="37"/>
  <c r="C12" i="37"/>
  <c r="C11" i="37"/>
  <c r="C9" i="37"/>
  <c r="D8" i="37" l="1"/>
  <c r="D27" i="37" s="1"/>
  <c r="C31" i="37" s="1"/>
  <c r="D30" i="37" s="1"/>
  <c r="D55" i="37" s="1"/>
  <c r="H15" i="1"/>
  <c r="H16" i="1"/>
  <c r="H14" i="1"/>
  <c r="H13" i="1"/>
  <c r="H11" i="1"/>
  <c r="H10" i="1"/>
  <c r="H9" i="1"/>
  <c r="H8" i="1"/>
  <c r="C10" i="16" l="1"/>
  <c r="L11" i="16"/>
  <c r="C15" i="14"/>
  <c r="C32" i="14"/>
  <c r="C7" i="14" l="1"/>
  <c r="C13" i="14"/>
  <c r="C482" i="1"/>
  <c r="L12" i="14" l="1"/>
  <c r="L14" i="14"/>
  <c r="C556" i="1" l="1"/>
  <c r="I29" i="17" l="1"/>
  <c r="I28" i="17"/>
  <c r="I27" i="17"/>
  <c r="J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J12" i="17"/>
  <c r="I11" i="17"/>
  <c r="I10" i="17"/>
  <c r="I9" i="17"/>
  <c r="G18" i="17" s="1"/>
  <c r="G11" i="17" l="1"/>
  <c r="C11" i="17" s="1"/>
  <c r="G13" i="17"/>
  <c r="C13" i="17" s="1"/>
  <c r="G15" i="17"/>
  <c r="C15" i="17" s="1"/>
  <c r="G10" i="17"/>
  <c r="C10" i="17" s="1"/>
  <c r="G12" i="17"/>
  <c r="G14" i="17"/>
  <c r="C14" i="17" s="1"/>
  <c r="D24" i="28"/>
  <c r="D191" i="33" l="1"/>
  <c r="H8" i="31"/>
  <c r="H7" i="30"/>
  <c r="I3" i="30" s="1"/>
  <c r="L14" i="33"/>
  <c r="L13" i="33"/>
  <c r="L12" i="33"/>
  <c r="C560" i="36"/>
  <c r="D560" i="36" s="1"/>
  <c r="E560" i="36" s="1"/>
  <c r="C536" i="36"/>
  <c r="C534" i="36"/>
  <c r="C531" i="36"/>
  <c r="C529" i="36"/>
  <c r="C527" i="36"/>
  <c r="C525" i="36"/>
  <c r="C523" i="36"/>
  <c r="C521" i="36"/>
  <c r="C512" i="36"/>
  <c r="C510" i="36"/>
  <c r="C507" i="36"/>
  <c r="C505" i="36"/>
  <c r="C503" i="36"/>
  <c r="C501" i="36"/>
  <c r="C499" i="36"/>
  <c r="C497" i="36"/>
  <c r="C488" i="36"/>
  <c r="C486" i="36"/>
  <c r="C482" i="36"/>
  <c r="C480" i="36"/>
  <c r="C477" i="36"/>
  <c r="C475" i="36"/>
  <c r="C473" i="36"/>
  <c r="C471" i="36"/>
  <c r="C468" i="36"/>
  <c r="C466" i="36"/>
  <c r="C464" i="36"/>
  <c r="C462" i="36"/>
  <c r="C460" i="36"/>
  <c r="C458" i="36"/>
  <c r="C456" i="36"/>
  <c r="C454" i="36"/>
  <c r="C452" i="36"/>
  <c r="C449" i="36"/>
  <c r="C447" i="36"/>
  <c r="C445" i="36"/>
  <c r="C443" i="36"/>
  <c r="C441" i="36"/>
  <c r="C439" i="36"/>
  <c r="C437" i="36"/>
  <c r="C435" i="36"/>
  <c r="C429" i="36"/>
  <c r="C427" i="36"/>
  <c r="C425" i="36"/>
  <c r="C423" i="36"/>
  <c r="C421" i="36"/>
  <c r="C419" i="36"/>
  <c r="C416" i="36"/>
  <c r="C414" i="36"/>
  <c r="C411" i="36"/>
  <c r="C409" i="36"/>
  <c r="C407" i="36"/>
  <c r="C405" i="36"/>
  <c r="C402" i="36"/>
  <c r="C400" i="36"/>
  <c r="C398" i="36"/>
  <c r="C396" i="36"/>
  <c r="C394" i="36"/>
  <c r="C392" i="36"/>
  <c r="C357" i="36"/>
  <c r="C355" i="36"/>
  <c r="C353" i="36"/>
  <c r="C351" i="36"/>
  <c r="C345" i="36"/>
  <c r="C343" i="36"/>
  <c r="C339" i="36"/>
  <c r="C335" i="36"/>
  <c r="C333" i="36"/>
  <c r="C331" i="36"/>
  <c r="C329" i="36"/>
  <c r="C326" i="36"/>
  <c r="C324" i="36"/>
  <c r="C322" i="36"/>
  <c r="C320" i="36"/>
  <c r="C317" i="36"/>
  <c r="C315" i="36"/>
  <c r="C313" i="36"/>
  <c r="C311" i="36"/>
  <c r="C309" i="36"/>
  <c r="C306" i="36"/>
  <c r="C304" i="36"/>
  <c r="C302" i="36"/>
  <c r="C300" i="36"/>
  <c r="C298" i="36"/>
  <c r="C296" i="36"/>
  <c r="C292" i="36"/>
  <c r="C289" i="36"/>
  <c r="C287" i="36"/>
  <c r="C285" i="36"/>
  <c r="C283" i="36"/>
  <c r="C281" i="36"/>
  <c r="C279" i="36"/>
  <c r="C277" i="36"/>
  <c r="C275" i="36"/>
  <c r="C273" i="36"/>
  <c r="C270" i="36"/>
  <c r="C268" i="36"/>
  <c r="C266" i="36"/>
  <c r="C264" i="36"/>
  <c r="C262" i="36"/>
  <c r="C260" i="36"/>
  <c r="C258" i="36"/>
  <c r="C254" i="36"/>
  <c r="C251" i="36"/>
  <c r="C249" i="36"/>
  <c r="C246" i="36"/>
  <c r="C244" i="36"/>
  <c r="C241" i="36"/>
  <c r="C239" i="36"/>
  <c r="C236" i="36"/>
  <c r="C234" i="36"/>
  <c r="C232" i="36"/>
  <c r="C227" i="36"/>
  <c r="C225" i="36"/>
  <c r="C223" i="36"/>
  <c r="C221" i="36"/>
  <c r="C219" i="36"/>
  <c r="C217" i="36"/>
  <c r="C215" i="36"/>
  <c r="C213" i="36"/>
  <c r="C210" i="36"/>
  <c r="C207" i="36"/>
  <c r="C205" i="36"/>
  <c r="C203" i="36"/>
  <c r="C201" i="36"/>
  <c r="C199" i="36"/>
  <c r="C197" i="36"/>
  <c r="C195" i="36"/>
  <c r="C191" i="36"/>
  <c r="C187" i="36"/>
  <c r="C185" i="36"/>
  <c r="C183" i="36"/>
  <c r="C181" i="36"/>
  <c r="C179" i="36"/>
  <c r="C177" i="36"/>
  <c r="C175" i="36"/>
  <c r="C173" i="36"/>
  <c r="C171" i="36"/>
  <c r="C168" i="36"/>
  <c r="C166" i="36"/>
  <c r="C164" i="36"/>
  <c r="C161" i="36"/>
  <c r="C159" i="36"/>
  <c r="C157" i="36"/>
  <c r="C155" i="36"/>
  <c r="C153" i="36"/>
  <c r="C150" i="36"/>
  <c r="C147" i="36"/>
  <c r="C144" i="36"/>
  <c r="C142" i="36"/>
  <c r="C140" i="36"/>
  <c r="C138" i="36"/>
  <c r="C135" i="36"/>
  <c r="C133" i="36"/>
  <c r="C131" i="36"/>
  <c r="C128" i="36"/>
  <c r="C126" i="36"/>
  <c r="C124" i="36"/>
  <c r="C122" i="36"/>
  <c r="C120" i="36"/>
  <c r="C118" i="36"/>
  <c r="C116" i="36"/>
  <c r="C114" i="36"/>
  <c r="C112" i="36"/>
  <c r="C109" i="36"/>
  <c r="C107" i="36"/>
  <c r="C105" i="36"/>
  <c r="C103" i="36"/>
  <c r="C101" i="36"/>
  <c r="C99" i="36"/>
  <c r="C97" i="36"/>
  <c r="C95" i="36"/>
  <c r="C92" i="36"/>
  <c r="C90" i="36"/>
  <c r="C68" i="36"/>
  <c r="C82" i="36"/>
  <c r="C80" i="36"/>
  <c r="C78" i="36"/>
  <c r="C76" i="36"/>
  <c r="C74" i="36"/>
  <c r="C72" i="36"/>
  <c r="C70" i="36"/>
  <c r="C47" i="36"/>
  <c r="C51" i="36"/>
  <c r="C54" i="36"/>
  <c r="C56" i="36"/>
  <c r="C43" i="36"/>
  <c r="C45" i="36"/>
  <c r="C26" i="36"/>
  <c r="C28" i="36"/>
  <c r="C32" i="36"/>
  <c r="C35" i="36"/>
  <c r="C37" i="36"/>
  <c r="C39" i="36"/>
  <c r="C12" i="36"/>
  <c r="C16" i="36"/>
  <c r="C19" i="36"/>
  <c r="F554" i="36"/>
  <c r="G554" i="36" s="1"/>
  <c r="H554" i="36" s="1"/>
  <c r="I554" i="36" s="1"/>
  <c r="J554" i="36" s="1"/>
  <c r="K554" i="36" s="1"/>
  <c r="L554" i="36" s="1"/>
  <c r="M554" i="36" s="1"/>
  <c r="N554" i="36" s="1"/>
  <c r="O554" i="36" s="1"/>
  <c r="F552" i="36"/>
  <c r="G552" i="36" s="1"/>
  <c r="E550" i="36"/>
  <c r="E546" i="36" s="1"/>
  <c r="D550" i="36"/>
  <c r="D546" i="36" s="1"/>
  <c r="C550" i="36"/>
  <c r="C546" i="36" s="1"/>
  <c r="E533" i="36"/>
  <c r="D533" i="36"/>
  <c r="E509" i="36"/>
  <c r="D509" i="36"/>
  <c r="E485" i="36"/>
  <c r="D485" i="36"/>
  <c r="E484" i="36"/>
  <c r="D484" i="36" l="1"/>
  <c r="F550" i="36"/>
  <c r="F546" i="36" s="1"/>
  <c r="F560" i="36"/>
  <c r="G550" i="36"/>
  <c r="G546" i="36" s="1"/>
  <c r="H552" i="36"/>
  <c r="G560" i="36" l="1"/>
  <c r="I552" i="36"/>
  <c r="H550" i="36"/>
  <c r="H546" i="36" s="1"/>
  <c r="I550" i="36" l="1"/>
  <c r="I546" i="36" s="1"/>
  <c r="J552" i="36"/>
  <c r="H560" i="36"/>
  <c r="K552" i="36" l="1"/>
  <c r="J550" i="36"/>
  <c r="J546" i="36" s="1"/>
  <c r="I560" i="36"/>
  <c r="K550" i="36" l="1"/>
  <c r="K546" i="36" s="1"/>
  <c r="L552" i="36"/>
  <c r="J560" i="36"/>
  <c r="K560" i="36" l="1"/>
  <c r="M552" i="36"/>
  <c r="L550" i="36"/>
  <c r="L546" i="36" s="1"/>
  <c r="M550" i="36" l="1"/>
  <c r="M546" i="36" s="1"/>
  <c r="N552" i="36"/>
  <c r="L560" i="36"/>
  <c r="M560" i="36" l="1"/>
  <c r="O552" i="36"/>
  <c r="O550" i="36" s="1"/>
  <c r="O546" i="36" s="1"/>
  <c r="N550" i="36"/>
  <c r="N546" i="36" s="1"/>
  <c r="N560" i="36" l="1"/>
  <c r="O560" i="36" l="1"/>
  <c r="L29" i="17" l="1"/>
  <c r="G17" i="17" s="1"/>
  <c r="L28" i="17"/>
  <c r="L25" i="17"/>
  <c r="L24" i="17"/>
  <c r="L22" i="17"/>
  <c r="L21" i="17"/>
  <c r="L20" i="17"/>
  <c r="L19" i="17"/>
  <c r="L16" i="17"/>
  <c r="L15" i="17"/>
  <c r="J29" i="17"/>
  <c r="J28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1" i="17"/>
  <c r="J10" i="17"/>
  <c r="J9" i="17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4" i="14"/>
  <c r="P33" i="14"/>
  <c r="P17" i="14"/>
  <c r="O72" i="14"/>
  <c r="N72" i="14" s="1"/>
  <c r="O73" i="14"/>
  <c r="N73" i="14" s="1"/>
  <c r="O74" i="14"/>
  <c r="N74" i="14" s="1"/>
  <c r="O63" i="14"/>
  <c r="N63" i="14" s="1"/>
  <c r="O64" i="14"/>
  <c r="N64" i="14" s="1"/>
  <c r="O65" i="14"/>
  <c r="N65" i="14" s="1"/>
  <c r="O66" i="14"/>
  <c r="N66" i="14" s="1"/>
  <c r="O67" i="14"/>
  <c r="N67" i="14" s="1"/>
  <c r="O68" i="14"/>
  <c r="N68" i="14" s="1"/>
  <c r="O69" i="14"/>
  <c r="N69" i="14" s="1"/>
  <c r="O70" i="14"/>
  <c r="N70" i="14" s="1"/>
  <c r="O71" i="14"/>
  <c r="N71" i="14" s="1"/>
  <c r="O62" i="14"/>
  <c r="N62" i="14" s="1"/>
  <c r="O50" i="14"/>
  <c r="N50" i="14" s="1"/>
  <c r="O51" i="14"/>
  <c r="N51" i="14" s="1"/>
  <c r="O52" i="14"/>
  <c r="N52" i="14" s="1"/>
  <c r="O53" i="14"/>
  <c r="N53" i="14" s="1"/>
  <c r="O54" i="14"/>
  <c r="N54" i="14" s="1"/>
  <c r="O55" i="14"/>
  <c r="N55" i="14" s="1"/>
  <c r="O56" i="14"/>
  <c r="N56" i="14" s="1"/>
  <c r="O57" i="14"/>
  <c r="N57" i="14" s="1"/>
  <c r="O58" i="14"/>
  <c r="N58" i="14" s="1"/>
  <c r="O59" i="14"/>
  <c r="N59" i="14" s="1"/>
  <c r="O60" i="14"/>
  <c r="N60" i="14" s="1"/>
  <c r="O61" i="14"/>
  <c r="N61" i="14" s="1"/>
  <c r="O49" i="14"/>
  <c r="N49" i="14" s="1"/>
  <c r="O48" i="14"/>
  <c r="N48" i="14" s="1"/>
  <c r="O47" i="14"/>
  <c r="N47" i="14" s="1"/>
  <c r="O46" i="14"/>
  <c r="N46" i="14" s="1"/>
  <c r="O45" i="14"/>
  <c r="N45" i="14" s="1"/>
  <c r="O44" i="14"/>
  <c r="N44" i="14" s="1"/>
  <c r="O43" i="14"/>
  <c r="N43" i="14" s="1"/>
  <c r="O42" i="14"/>
  <c r="N42" i="14" s="1"/>
  <c r="O41" i="14"/>
  <c r="N41" i="14" s="1"/>
  <c r="O40" i="14"/>
  <c r="N40" i="14" s="1"/>
  <c r="O39" i="14"/>
  <c r="N39" i="14" s="1"/>
  <c r="O38" i="14"/>
  <c r="N38" i="14" s="1"/>
  <c r="O37" i="14"/>
  <c r="N37" i="14" s="1"/>
  <c r="O36" i="14"/>
  <c r="N36" i="14" s="1"/>
  <c r="O35" i="14"/>
  <c r="N35" i="14" s="1"/>
  <c r="O34" i="14"/>
  <c r="N34" i="14" s="1"/>
  <c r="O33" i="14"/>
  <c r="N33" i="14" s="1"/>
  <c r="O32" i="14"/>
  <c r="N32" i="14" s="1"/>
  <c r="O31" i="14"/>
  <c r="N31" i="14" s="1"/>
  <c r="O30" i="14"/>
  <c r="N30" i="14" s="1"/>
  <c r="O29" i="14"/>
  <c r="N29" i="14" s="1"/>
  <c r="O28" i="14"/>
  <c r="N28" i="14" s="1"/>
  <c r="O27" i="14"/>
  <c r="N27" i="14" s="1"/>
  <c r="O26" i="14"/>
  <c r="N26" i="14" s="1"/>
  <c r="O25" i="14"/>
  <c r="N25" i="14" s="1"/>
  <c r="O24" i="14"/>
  <c r="N24" i="14" s="1"/>
  <c r="O23" i="14"/>
  <c r="N23" i="14" s="1"/>
  <c r="O22" i="14"/>
  <c r="N22" i="14" s="1"/>
  <c r="O21" i="14"/>
  <c r="N21" i="14" s="1"/>
  <c r="O20" i="14"/>
  <c r="N20" i="14" s="1"/>
  <c r="O19" i="14"/>
  <c r="N19" i="14" s="1"/>
  <c r="O18" i="14"/>
  <c r="N18" i="14" s="1"/>
  <c r="O17" i="14"/>
  <c r="N17" i="14" s="1"/>
  <c r="O16" i="14"/>
  <c r="N16" i="14" s="1"/>
  <c r="O15" i="14"/>
  <c r="N15" i="14" s="1"/>
  <c r="O14" i="14"/>
  <c r="N14" i="14" s="1"/>
  <c r="O13" i="14"/>
  <c r="N13" i="14" s="1"/>
  <c r="O12" i="14"/>
  <c r="N12" i="14" s="1"/>
  <c r="O11" i="14"/>
  <c r="N11" i="14" s="1"/>
  <c r="O10" i="14"/>
  <c r="N10" i="14" s="1"/>
  <c r="O9" i="14"/>
  <c r="N9" i="14" s="1"/>
  <c r="L25" i="16"/>
  <c r="K20" i="16"/>
  <c r="K19" i="16"/>
  <c r="K18" i="16"/>
  <c r="K17" i="16"/>
  <c r="K16" i="16"/>
  <c r="K26" i="16"/>
  <c r="K25" i="16"/>
  <c r="K24" i="16"/>
  <c r="K15" i="16"/>
  <c r="K14" i="16"/>
  <c r="K13" i="16"/>
  <c r="K12" i="16"/>
  <c r="K11" i="16"/>
  <c r="K10" i="16"/>
  <c r="K9" i="16"/>
  <c r="H6" i="29"/>
  <c r="P20" i="14" s="1"/>
  <c r="H7" i="29"/>
  <c r="P21" i="14" s="1"/>
  <c r="H8" i="29"/>
  <c r="P22" i="14" s="1"/>
  <c r="H9" i="29"/>
  <c r="P23" i="14" s="1"/>
  <c r="H10" i="29"/>
  <c r="P24" i="14" s="1"/>
  <c r="H13" i="29"/>
  <c r="P27" i="14" s="1"/>
  <c r="H14" i="29"/>
  <c r="P28" i="14" s="1"/>
  <c r="H17" i="29"/>
  <c r="P31" i="14" s="1"/>
  <c r="H18" i="29"/>
  <c r="P32" i="14" s="1"/>
  <c r="H5" i="29"/>
  <c r="P19" i="14" s="1"/>
  <c r="D34" i="31"/>
  <c r="D11" i="32"/>
  <c r="D59" i="32"/>
  <c r="V45" i="1"/>
  <c r="C564" i="36"/>
  <c r="C561" i="36"/>
  <c r="D15" i="34"/>
  <c r="D24" i="34"/>
  <c r="D21" i="34"/>
  <c r="D18" i="34"/>
  <c r="D12" i="34"/>
  <c r="D58" i="3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48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D10" i="31"/>
  <c r="O483" i="1"/>
  <c r="O484" i="1"/>
  <c r="O485" i="1"/>
  <c r="O486" i="1"/>
  <c r="M486" i="1" s="1"/>
  <c r="C486" i="1" s="1"/>
  <c r="C489" i="36" s="1"/>
  <c r="O487" i="1"/>
  <c r="O488" i="1"/>
  <c r="O489" i="1"/>
  <c r="O490" i="1"/>
  <c r="M490" i="1" s="1"/>
  <c r="C490" i="1" s="1"/>
  <c r="C493" i="36" s="1"/>
  <c r="F493" i="36" s="1"/>
  <c r="G493" i="36" s="1"/>
  <c r="H493" i="36" s="1"/>
  <c r="I493" i="36" s="1"/>
  <c r="J493" i="36" s="1"/>
  <c r="K493" i="36" s="1"/>
  <c r="L493" i="36" s="1"/>
  <c r="M493" i="36" s="1"/>
  <c r="N493" i="36" s="1"/>
  <c r="O493" i="36" s="1"/>
  <c r="O491" i="1"/>
  <c r="O492" i="1"/>
  <c r="O493" i="1"/>
  <c r="O494" i="1"/>
  <c r="M494" i="1" s="1"/>
  <c r="O495" i="1"/>
  <c r="O496" i="1"/>
  <c r="O497" i="1"/>
  <c r="O498" i="1"/>
  <c r="M498" i="1" s="1"/>
  <c r="O499" i="1"/>
  <c r="O500" i="1"/>
  <c r="O501" i="1"/>
  <c r="O502" i="1"/>
  <c r="M502" i="1" s="1"/>
  <c r="O503" i="1"/>
  <c r="O504" i="1"/>
  <c r="O505" i="1"/>
  <c r="O506" i="1"/>
  <c r="M506" i="1" s="1"/>
  <c r="O507" i="1"/>
  <c r="O508" i="1"/>
  <c r="O509" i="1"/>
  <c r="O510" i="1"/>
  <c r="M510" i="1" s="1"/>
  <c r="C510" i="1" s="1"/>
  <c r="C513" i="36" s="1"/>
  <c r="O511" i="1"/>
  <c r="O512" i="1"/>
  <c r="O513" i="1"/>
  <c r="O514" i="1"/>
  <c r="M514" i="1" s="1"/>
  <c r="C514" i="1" s="1"/>
  <c r="C517" i="36" s="1"/>
  <c r="O515" i="1"/>
  <c r="O516" i="1"/>
  <c r="O517" i="1"/>
  <c r="O518" i="1"/>
  <c r="M518" i="1" s="1"/>
  <c r="O519" i="1"/>
  <c r="O520" i="1"/>
  <c r="O521" i="1"/>
  <c r="O522" i="1"/>
  <c r="M522" i="1" s="1"/>
  <c r="O523" i="1"/>
  <c r="O524" i="1"/>
  <c r="O525" i="1"/>
  <c r="O526" i="1"/>
  <c r="M526" i="1" s="1"/>
  <c r="O527" i="1"/>
  <c r="O528" i="1"/>
  <c r="O529" i="1"/>
  <c r="O530" i="1"/>
  <c r="M530" i="1" s="1"/>
  <c r="O531" i="1"/>
  <c r="O532" i="1"/>
  <c r="O533" i="1"/>
  <c r="O534" i="1"/>
  <c r="O535" i="1"/>
  <c r="O536" i="1"/>
  <c r="O537" i="1"/>
  <c r="O538" i="1"/>
  <c r="M538" i="1" s="1"/>
  <c r="C538" i="1" s="1"/>
  <c r="C541" i="36" s="1"/>
  <c r="O539" i="1"/>
  <c r="O540" i="1"/>
  <c r="O541" i="1"/>
  <c r="O542" i="1"/>
  <c r="M542" i="1" s="1"/>
  <c r="C542" i="1" s="1"/>
  <c r="C545" i="36" s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4" i="1"/>
  <c r="V43" i="1"/>
  <c r="V42" i="1"/>
  <c r="V41" i="1"/>
  <c r="V40" i="1"/>
  <c r="M39" i="1" s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T7" i="1"/>
  <c r="C102" i="26"/>
  <c r="E5" i="26"/>
  <c r="L15" i="33" s="1"/>
  <c r="C22" i="26"/>
  <c r="D480" i="33"/>
  <c r="D471" i="33"/>
  <c r="D452" i="33"/>
  <c r="D435" i="33"/>
  <c r="D432" i="33"/>
  <c r="D419" i="33"/>
  <c r="D414" i="33"/>
  <c r="D405" i="33"/>
  <c r="D392" i="33"/>
  <c r="D385" i="33"/>
  <c r="D368" i="33"/>
  <c r="D362" i="33"/>
  <c r="D343" i="33"/>
  <c r="D329" i="33"/>
  <c r="D309" i="33"/>
  <c r="D292" i="33"/>
  <c r="D273" i="33"/>
  <c r="D254" i="33"/>
  <c r="D232" i="33"/>
  <c r="D213" i="33"/>
  <c r="D171" i="33"/>
  <c r="D164" i="33"/>
  <c r="D153" i="33"/>
  <c r="D147" i="33"/>
  <c r="D131" i="33"/>
  <c r="D112" i="33"/>
  <c r="D95" i="33"/>
  <c r="D85" i="33"/>
  <c r="D68" i="33"/>
  <c r="D43" i="33"/>
  <c r="D27" i="33"/>
  <c r="D17" i="33"/>
  <c r="D11" i="33"/>
  <c r="C481" i="36"/>
  <c r="C401" i="36"/>
  <c r="D401" i="36" s="1"/>
  <c r="E401" i="36" s="1"/>
  <c r="F401" i="36" s="1"/>
  <c r="G401" i="36" s="1"/>
  <c r="H401" i="36" s="1"/>
  <c r="I401" i="36" s="1"/>
  <c r="J401" i="36" s="1"/>
  <c r="K401" i="36" s="1"/>
  <c r="L401" i="36" s="1"/>
  <c r="M401" i="36" s="1"/>
  <c r="N401" i="36" s="1"/>
  <c r="O401" i="36" s="1"/>
  <c r="O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Q25" i="1"/>
  <c r="R25" i="1"/>
  <c r="S25" i="1"/>
  <c r="T25" i="1"/>
  <c r="Q26" i="1"/>
  <c r="R26" i="1"/>
  <c r="S26" i="1"/>
  <c r="T26" i="1"/>
  <c r="Q27" i="1"/>
  <c r="R27" i="1"/>
  <c r="S27" i="1"/>
  <c r="T27" i="1"/>
  <c r="Q28" i="1"/>
  <c r="R28" i="1"/>
  <c r="S28" i="1"/>
  <c r="T28" i="1"/>
  <c r="Q29" i="1"/>
  <c r="R29" i="1"/>
  <c r="S29" i="1"/>
  <c r="T29" i="1"/>
  <c r="Q30" i="1"/>
  <c r="R30" i="1"/>
  <c r="S30" i="1"/>
  <c r="T30" i="1"/>
  <c r="Q31" i="1"/>
  <c r="R31" i="1"/>
  <c r="S31" i="1"/>
  <c r="T31" i="1"/>
  <c r="Q32" i="1"/>
  <c r="R32" i="1"/>
  <c r="S32" i="1"/>
  <c r="T32" i="1"/>
  <c r="Q33" i="1"/>
  <c r="R33" i="1"/>
  <c r="S33" i="1"/>
  <c r="T33" i="1"/>
  <c r="Q34" i="1"/>
  <c r="R34" i="1"/>
  <c r="S34" i="1"/>
  <c r="T34" i="1"/>
  <c r="Q35" i="1"/>
  <c r="R35" i="1"/>
  <c r="S35" i="1"/>
  <c r="T35" i="1"/>
  <c r="Q36" i="1"/>
  <c r="R36" i="1"/>
  <c r="S36" i="1"/>
  <c r="T36" i="1"/>
  <c r="Q37" i="1"/>
  <c r="R37" i="1"/>
  <c r="S37" i="1"/>
  <c r="T37" i="1"/>
  <c r="Q38" i="1"/>
  <c r="R38" i="1"/>
  <c r="S38" i="1"/>
  <c r="T38" i="1"/>
  <c r="Q40" i="1"/>
  <c r="R40" i="1"/>
  <c r="S40" i="1"/>
  <c r="T40" i="1"/>
  <c r="Q41" i="1"/>
  <c r="R41" i="1"/>
  <c r="S41" i="1"/>
  <c r="T41" i="1"/>
  <c r="Q42" i="1"/>
  <c r="R42" i="1"/>
  <c r="S42" i="1"/>
  <c r="T42" i="1"/>
  <c r="Q43" i="1"/>
  <c r="R43" i="1"/>
  <c r="S43" i="1"/>
  <c r="T43" i="1"/>
  <c r="Q44" i="1"/>
  <c r="R44" i="1"/>
  <c r="S44" i="1"/>
  <c r="T44" i="1"/>
  <c r="Q45" i="1"/>
  <c r="R45" i="1"/>
  <c r="S45" i="1"/>
  <c r="T45" i="1"/>
  <c r="Q46" i="1"/>
  <c r="R46" i="1"/>
  <c r="S46" i="1"/>
  <c r="T46" i="1"/>
  <c r="Q47" i="1"/>
  <c r="R47" i="1"/>
  <c r="S47" i="1"/>
  <c r="T47" i="1"/>
  <c r="Q48" i="1"/>
  <c r="R48" i="1"/>
  <c r="S48" i="1"/>
  <c r="T48" i="1"/>
  <c r="Q49" i="1"/>
  <c r="R49" i="1"/>
  <c r="S49" i="1"/>
  <c r="T49" i="1"/>
  <c r="Q50" i="1"/>
  <c r="R50" i="1"/>
  <c r="S50" i="1"/>
  <c r="T50" i="1"/>
  <c r="Q51" i="1"/>
  <c r="R51" i="1"/>
  <c r="S51" i="1"/>
  <c r="T51" i="1"/>
  <c r="Q52" i="1"/>
  <c r="R52" i="1"/>
  <c r="S52" i="1"/>
  <c r="T52" i="1"/>
  <c r="Q53" i="1"/>
  <c r="R53" i="1"/>
  <c r="S53" i="1"/>
  <c r="T53" i="1"/>
  <c r="Q54" i="1"/>
  <c r="R54" i="1"/>
  <c r="S54" i="1"/>
  <c r="T54" i="1"/>
  <c r="Q55" i="1"/>
  <c r="R55" i="1"/>
  <c r="S55" i="1"/>
  <c r="T55" i="1"/>
  <c r="Q56" i="1"/>
  <c r="R56" i="1"/>
  <c r="S56" i="1"/>
  <c r="T56" i="1"/>
  <c r="Q57" i="1"/>
  <c r="R57" i="1"/>
  <c r="S57" i="1"/>
  <c r="T57" i="1"/>
  <c r="Q58" i="1"/>
  <c r="R58" i="1"/>
  <c r="S58" i="1"/>
  <c r="T58" i="1"/>
  <c r="Q59" i="1"/>
  <c r="R59" i="1"/>
  <c r="S59" i="1"/>
  <c r="T59" i="1"/>
  <c r="Q60" i="1"/>
  <c r="R60" i="1"/>
  <c r="S60" i="1"/>
  <c r="T60" i="1"/>
  <c r="Q61" i="1"/>
  <c r="R61" i="1"/>
  <c r="S61" i="1"/>
  <c r="T61" i="1"/>
  <c r="Q62" i="1"/>
  <c r="R62" i="1"/>
  <c r="S62" i="1"/>
  <c r="T62" i="1"/>
  <c r="Q63" i="1"/>
  <c r="R63" i="1"/>
  <c r="S63" i="1"/>
  <c r="T63" i="1"/>
  <c r="Q64" i="1"/>
  <c r="R64" i="1"/>
  <c r="S64" i="1"/>
  <c r="T64" i="1"/>
  <c r="Q65" i="1"/>
  <c r="R65" i="1"/>
  <c r="S65" i="1"/>
  <c r="T65" i="1"/>
  <c r="Q66" i="1"/>
  <c r="R66" i="1"/>
  <c r="S66" i="1"/>
  <c r="T66" i="1"/>
  <c r="Q67" i="1"/>
  <c r="R67" i="1"/>
  <c r="S67" i="1"/>
  <c r="T67" i="1"/>
  <c r="Q68" i="1"/>
  <c r="R68" i="1"/>
  <c r="S68" i="1"/>
  <c r="T68" i="1"/>
  <c r="Q69" i="1"/>
  <c r="R69" i="1"/>
  <c r="S69" i="1"/>
  <c r="T69" i="1"/>
  <c r="Q70" i="1"/>
  <c r="R70" i="1"/>
  <c r="S70" i="1"/>
  <c r="T70" i="1"/>
  <c r="Q71" i="1"/>
  <c r="R71" i="1"/>
  <c r="S71" i="1"/>
  <c r="T71" i="1"/>
  <c r="Q72" i="1"/>
  <c r="R72" i="1"/>
  <c r="S72" i="1"/>
  <c r="T72" i="1"/>
  <c r="Q73" i="1"/>
  <c r="R73" i="1"/>
  <c r="S73" i="1"/>
  <c r="T73" i="1"/>
  <c r="Q74" i="1"/>
  <c r="R74" i="1"/>
  <c r="S74" i="1"/>
  <c r="T74" i="1"/>
  <c r="Q75" i="1"/>
  <c r="R75" i="1"/>
  <c r="S75" i="1"/>
  <c r="T75" i="1"/>
  <c r="Q76" i="1"/>
  <c r="R76" i="1"/>
  <c r="S76" i="1"/>
  <c r="T76" i="1"/>
  <c r="Q77" i="1"/>
  <c r="R77" i="1"/>
  <c r="S77" i="1"/>
  <c r="T77" i="1"/>
  <c r="Q78" i="1"/>
  <c r="R78" i="1"/>
  <c r="S78" i="1"/>
  <c r="T78" i="1"/>
  <c r="Q79" i="1"/>
  <c r="R79" i="1"/>
  <c r="S79" i="1"/>
  <c r="T79" i="1"/>
  <c r="Q80" i="1"/>
  <c r="R80" i="1"/>
  <c r="S80" i="1"/>
  <c r="T80" i="1"/>
  <c r="Q81" i="1"/>
  <c r="R81" i="1"/>
  <c r="S81" i="1"/>
  <c r="T81" i="1"/>
  <c r="Q82" i="1"/>
  <c r="R82" i="1"/>
  <c r="S82" i="1"/>
  <c r="T82" i="1"/>
  <c r="Q83" i="1"/>
  <c r="R83" i="1"/>
  <c r="S83" i="1"/>
  <c r="T83" i="1"/>
  <c r="Q84" i="1"/>
  <c r="R84" i="1"/>
  <c r="S84" i="1"/>
  <c r="T84" i="1"/>
  <c r="Q85" i="1"/>
  <c r="R85" i="1"/>
  <c r="S85" i="1"/>
  <c r="T85" i="1"/>
  <c r="Q86" i="1"/>
  <c r="R86" i="1"/>
  <c r="S86" i="1"/>
  <c r="T86" i="1"/>
  <c r="Q87" i="1"/>
  <c r="R87" i="1"/>
  <c r="S87" i="1"/>
  <c r="T87" i="1"/>
  <c r="Q88" i="1"/>
  <c r="R88" i="1"/>
  <c r="S88" i="1"/>
  <c r="T88" i="1"/>
  <c r="Q89" i="1"/>
  <c r="R89" i="1"/>
  <c r="S89" i="1"/>
  <c r="T89" i="1"/>
  <c r="Q90" i="1"/>
  <c r="R90" i="1"/>
  <c r="S90" i="1"/>
  <c r="T90" i="1"/>
  <c r="Q91" i="1"/>
  <c r="R91" i="1"/>
  <c r="S91" i="1"/>
  <c r="T91" i="1"/>
  <c r="Q92" i="1"/>
  <c r="R92" i="1"/>
  <c r="S92" i="1"/>
  <c r="T92" i="1"/>
  <c r="Q93" i="1"/>
  <c r="R93" i="1"/>
  <c r="S93" i="1"/>
  <c r="T93" i="1"/>
  <c r="Q94" i="1"/>
  <c r="R94" i="1"/>
  <c r="S94" i="1"/>
  <c r="T94" i="1"/>
  <c r="Q95" i="1"/>
  <c r="R95" i="1"/>
  <c r="S95" i="1"/>
  <c r="T95" i="1"/>
  <c r="Q96" i="1"/>
  <c r="R96" i="1"/>
  <c r="S96" i="1"/>
  <c r="T96" i="1"/>
  <c r="Q97" i="1"/>
  <c r="R97" i="1"/>
  <c r="S97" i="1"/>
  <c r="T97" i="1"/>
  <c r="Q98" i="1"/>
  <c r="R98" i="1"/>
  <c r="S98" i="1"/>
  <c r="T98" i="1"/>
  <c r="Q99" i="1"/>
  <c r="R99" i="1"/>
  <c r="S99" i="1"/>
  <c r="T99" i="1"/>
  <c r="Q100" i="1"/>
  <c r="R100" i="1"/>
  <c r="S100" i="1"/>
  <c r="T100" i="1"/>
  <c r="Q101" i="1"/>
  <c r="R101" i="1"/>
  <c r="S101" i="1"/>
  <c r="T101" i="1"/>
  <c r="Q102" i="1"/>
  <c r="R102" i="1"/>
  <c r="S102" i="1"/>
  <c r="T102" i="1"/>
  <c r="Q103" i="1"/>
  <c r="R103" i="1"/>
  <c r="S103" i="1"/>
  <c r="T103" i="1"/>
  <c r="Q104" i="1"/>
  <c r="R104" i="1"/>
  <c r="S104" i="1"/>
  <c r="T104" i="1"/>
  <c r="Q105" i="1"/>
  <c r="R105" i="1"/>
  <c r="S105" i="1"/>
  <c r="T105" i="1"/>
  <c r="Q106" i="1"/>
  <c r="R106" i="1"/>
  <c r="S106" i="1"/>
  <c r="T106" i="1"/>
  <c r="Q107" i="1"/>
  <c r="R107" i="1"/>
  <c r="S107" i="1"/>
  <c r="T107" i="1"/>
  <c r="Q108" i="1"/>
  <c r="R108" i="1"/>
  <c r="S108" i="1"/>
  <c r="T108" i="1"/>
  <c r="Q109" i="1"/>
  <c r="R109" i="1"/>
  <c r="S109" i="1"/>
  <c r="T109" i="1"/>
  <c r="Q110" i="1"/>
  <c r="R110" i="1"/>
  <c r="S110" i="1"/>
  <c r="T110" i="1"/>
  <c r="Q111" i="1"/>
  <c r="R111" i="1"/>
  <c r="S111" i="1"/>
  <c r="T111" i="1"/>
  <c r="Q112" i="1"/>
  <c r="R112" i="1"/>
  <c r="S112" i="1"/>
  <c r="T112" i="1"/>
  <c r="Q113" i="1"/>
  <c r="R113" i="1"/>
  <c r="S113" i="1"/>
  <c r="T113" i="1"/>
  <c r="Q114" i="1"/>
  <c r="R114" i="1"/>
  <c r="S114" i="1"/>
  <c r="T114" i="1"/>
  <c r="Q115" i="1"/>
  <c r="R115" i="1"/>
  <c r="S115" i="1"/>
  <c r="T115" i="1"/>
  <c r="Q116" i="1"/>
  <c r="R116" i="1"/>
  <c r="S116" i="1"/>
  <c r="T116" i="1"/>
  <c r="Q117" i="1"/>
  <c r="R117" i="1"/>
  <c r="S117" i="1"/>
  <c r="T117" i="1"/>
  <c r="Q118" i="1"/>
  <c r="R118" i="1"/>
  <c r="S118" i="1"/>
  <c r="T118" i="1"/>
  <c r="Q119" i="1"/>
  <c r="R119" i="1"/>
  <c r="S119" i="1"/>
  <c r="T119" i="1"/>
  <c r="Q120" i="1"/>
  <c r="R120" i="1"/>
  <c r="S120" i="1"/>
  <c r="T120" i="1"/>
  <c r="Q121" i="1"/>
  <c r="R121" i="1"/>
  <c r="S121" i="1"/>
  <c r="T121" i="1"/>
  <c r="Q122" i="1"/>
  <c r="R122" i="1"/>
  <c r="S122" i="1"/>
  <c r="T122" i="1"/>
  <c r="Q123" i="1"/>
  <c r="R123" i="1"/>
  <c r="S123" i="1"/>
  <c r="T123" i="1"/>
  <c r="Q124" i="1"/>
  <c r="R124" i="1"/>
  <c r="S124" i="1"/>
  <c r="T124" i="1"/>
  <c r="Q125" i="1"/>
  <c r="R125" i="1"/>
  <c r="S125" i="1"/>
  <c r="T125" i="1"/>
  <c r="Q126" i="1"/>
  <c r="R126" i="1"/>
  <c r="S126" i="1"/>
  <c r="T126" i="1"/>
  <c r="Q127" i="1"/>
  <c r="R127" i="1"/>
  <c r="S127" i="1"/>
  <c r="T127" i="1"/>
  <c r="Q128" i="1"/>
  <c r="R128" i="1"/>
  <c r="S128" i="1"/>
  <c r="T128" i="1"/>
  <c r="Q129" i="1"/>
  <c r="R129" i="1"/>
  <c r="S129" i="1"/>
  <c r="T129" i="1"/>
  <c r="Q130" i="1"/>
  <c r="R130" i="1"/>
  <c r="S130" i="1"/>
  <c r="T130" i="1"/>
  <c r="Q131" i="1"/>
  <c r="R131" i="1"/>
  <c r="S131" i="1"/>
  <c r="T131" i="1"/>
  <c r="Q132" i="1"/>
  <c r="R132" i="1"/>
  <c r="S132" i="1"/>
  <c r="T132" i="1"/>
  <c r="Q133" i="1"/>
  <c r="R133" i="1"/>
  <c r="S133" i="1"/>
  <c r="T133" i="1"/>
  <c r="Q134" i="1"/>
  <c r="R134" i="1"/>
  <c r="S134" i="1"/>
  <c r="T134" i="1"/>
  <c r="Q135" i="1"/>
  <c r="R135" i="1"/>
  <c r="S135" i="1"/>
  <c r="T135" i="1"/>
  <c r="Q136" i="1"/>
  <c r="R136" i="1"/>
  <c r="S136" i="1"/>
  <c r="T136" i="1"/>
  <c r="Q137" i="1"/>
  <c r="R137" i="1"/>
  <c r="S137" i="1"/>
  <c r="T137" i="1"/>
  <c r="Q138" i="1"/>
  <c r="R138" i="1"/>
  <c r="S138" i="1"/>
  <c r="T138" i="1"/>
  <c r="Q139" i="1"/>
  <c r="R139" i="1"/>
  <c r="S139" i="1"/>
  <c r="T139" i="1"/>
  <c r="Q140" i="1"/>
  <c r="R140" i="1"/>
  <c r="S140" i="1"/>
  <c r="T140" i="1"/>
  <c r="Q141" i="1"/>
  <c r="R141" i="1"/>
  <c r="S141" i="1"/>
  <c r="T141" i="1"/>
  <c r="Q142" i="1"/>
  <c r="R142" i="1"/>
  <c r="S142" i="1"/>
  <c r="T142" i="1"/>
  <c r="Q143" i="1"/>
  <c r="R143" i="1"/>
  <c r="S143" i="1"/>
  <c r="T143" i="1"/>
  <c r="Q144" i="1"/>
  <c r="R144" i="1"/>
  <c r="S144" i="1"/>
  <c r="T144" i="1"/>
  <c r="Q145" i="1"/>
  <c r="R145" i="1"/>
  <c r="S145" i="1"/>
  <c r="T145" i="1"/>
  <c r="Q146" i="1"/>
  <c r="R146" i="1"/>
  <c r="S146" i="1"/>
  <c r="T146" i="1"/>
  <c r="Q147" i="1"/>
  <c r="R147" i="1"/>
  <c r="S147" i="1"/>
  <c r="T147" i="1"/>
  <c r="Q148" i="1"/>
  <c r="R148" i="1"/>
  <c r="S148" i="1"/>
  <c r="T148" i="1"/>
  <c r="Q149" i="1"/>
  <c r="R149" i="1"/>
  <c r="S149" i="1"/>
  <c r="T149" i="1"/>
  <c r="Q150" i="1"/>
  <c r="R150" i="1"/>
  <c r="S150" i="1"/>
  <c r="T150" i="1"/>
  <c r="Q151" i="1"/>
  <c r="R151" i="1"/>
  <c r="S151" i="1"/>
  <c r="T151" i="1"/>
  <c r="Q152" i="1"/>
  <c r="R152" i="1"/>
  <c r="S152" i="1"/>
  <c r="T152" i="1"/>
  <c r="Q153" i="1"/>
  <c r="R153" i="1"/>
  <c r="S153" i="1"/>
  <c r="T153" i="1"/>
  <c r="Q154" i="1"/>
  <c r="R154" i="1"/>
  <c r="S154" i="1"/>
  <c r="T154" i="1"/>
  <c r="Q155" i="1"/>
  <c r="R155" i="1"/>
  <c r="S155" i="1"/>
  <c r="T155" i="1"/>
  <c r="Q156" i="1"/>
  <c r="R156" i="1"/>
  <c r="S156" i="1"/>
  <c r="T156" i="1"/>
  <c r="Q157" i="1"/>
  <c r="R157" i="1"/>
  <c r="S157" i="1"/>
  <c r="T157" i="1"/>
  <c r="Q158" i="1"/>
  <c r="R158" i="1"/>
  <c r="S158" i="1"/>
  <c r="T158" i="1"/>
  <c r="Q159" i="1"/>
  <c r="R159" i="1"/>
  <c r="S159" i="1"/>
  <c r="T159" i="1"/>
  <c r="Q160" i="1"/>
  <c r="R160" i="1"/>
  <c r="S160" i="1"/>
  <c r="T160" i="1"/>
  <c r="Q161" i="1"/>
  <c r="R161" i="1"/>
  <c r="S161" i="1"/>
  <c r="T161" i="1"/>
  <c r="Q162" i="1"/>
  <c r="R162" i="1"/>
  <c r="S162" i="1"/>
  <c r="T162" i="1"/>
  <c r="Q163" i="1"/>
  <c r="R163" i="1"/>
  <c r="S163" i="1"/>
  <c r="T163" i="1"/>
  <c r="Q164" i="1"/>
  <c r="R164" i="1"/>
  <c r="S164" i="1"/>
  <c r="T164" i="1"/>
  <c r="Q165" i="1"/>
  <c r="R165" i="1"/>
  <c r="S165" i="1"/>
  <c r="T165" i="1"/>
  <c r="Q166" i="1"/>
  <c r="R166" i="1"/>
  <c r="S166" i="1"/>
  <c r="T166" i="1"/>
  <c r="Q167" i="1"/>
  <c r="R167" i="1"/>
  <c r="S167" i="1"/>
  <c r="T167" i="1"/>
  <c r="Q168" i="1"/>
  <c r="R168" i="1"/>
  <c r="S168" i="1"/>
  <c r="T168" i="1"/>
  <c r="Q169" i="1"/>
  <c r="R169" i="1"/>
  <c r="S169" i="1"/>
  <c r="T169" i="1"/>
  <c r="Q170" i="1"/>
  <c r="R170" i="1"/>
  <c r="S170" i="1"/>
  <c r="T170" i="1"/>
  <c r="Q171" i="1"/>
  <c r="R171" i="1"/>
  <c r="S171" i="1"/>
  <c r="T171" i="1"/>
  <c r="Q172" i="1"/>
  <c r="R172" i="1"/>
  <c r="S172" i="1"/>
  <c r="T172" i="1"/>
  <c r="Q173" i="1"/>
  <c r="R173" i="1"/>
  <c r="S173" i="1"/>
  <c r="T173" i="1"/>
  <c r="Q174" i="1"/>
  <c r="R174" i="1"/>
  <c r="S174" i="1"/>
  <c r="T174" i="1"/>
  <c r="Q175" i="1"/>
  <c r="R175" i="1"/>
  <c r="S175" i="1"/>
  <c r="T175" i="1"/>
  <c r="Q176" i="1"/>
  <c r="R176" i="1"/>
  <c r="S176" i="1"/>
  <c r="T176" i="1"/>
  <c r="Q177" i="1"/>
  <c r="R177" i="1"/>
  <c r="S177" i="1"/>
  <c r="T177" i="1"/>
  <c r="Q178" i="1"/>
  <c r="R178" i="1"/>
  <c r="S178" i="1"/>
  <c r="T178" i="1"/>
  <c r="Q179" i="1"/>
  <c r="R179" i="1"/>
  <c r="S179" i="1"/>
  <c r="T179" i="1"/>
  <c r="Q180" i="1"/>
  <c r="R180" i="1"/>
  <c r="S180" i="1"/>
  <c r="T180" i="1"/>
  <c r="Q181" i="1"/>
  <c r="R181" i="1"/>
  <c r="S181" i="1"/>
  <c r="T181" i="1"/>
  <c r="Q182" i="1"/>
  <c r="R182" i="1"/>
  <c r="S182" i="1"/>
  <c r="T182" i="1"/>
  <c r="Q183" i="1"/>
  <c r="R183" i="1"/>
  <c r="S183" i="1"/>
  <c r="T183" i="1"/>
  <c r="Q184" i="1"/>
  <c r="R184" i="1"/>
  <c r="S184" i="1"/>
  <c r="T184" i="1"/>
  <c r="Q185" i="1"/>
  <c r="R185" i="1"/>
  <c r="S185" i="1"/>
  <c r="T185" i="1"/>
  <c r="Q186" i="1"/>
  <c r="R186" i="1"/>
  <c r="S186" i="1"/>
  <c r="T186" i="1"/>
  <c r="Q187" i="1"/>
  <c r="R187" i="1"/>
  <c r="S187" i="1"/>
  <c r="T187" i="1"/>
  <c r="Q188" i="1"/>
  <c r="R188" i="1"/>
  <c r="S188" i="1"/>
  <c r="T188" i="1"/>
  <c r="Q189" i="1"/>
  <c r="R189" i="1"/>
  <c r="S189" i="1"/>
  <c r="T189" i="1"/>
  <c r="Q190" i="1"/>
  <c r="R190" i="1"/>
  <c r="S190" i="1"/>
  <c r="T190" i="1"/>
  <c r="Q191" i="1"/>
  <c r="R191" i="1"/>
  <c r="S191" i="1"/>
  <c r="T191" i="1"/>
  <c r="Q192" i="1"/>
  <c r="R192" i="1"/>
  <c r="S192" i="1"/>
  <c r="T192" i="1"/>
  <c r="Q193" i="1"/>
  <c r="R193" i="1"/>
  <c r="S193" i="1"/>
  <c r="T193" i="1"/>
  <c r="Q194" i="1"/>
  <c r="R194" i="1"/>
  <c r="S194" i="1"/>
  <c r="T194" i="1"/>
  <c r="Q195" i="1"/>
  <c r="R195" i="1"/>
  <c r="S195" i="1"/>
  <c r="T195" i="1"/>
  <c r="Q196" i="1"/>
  <c r="R196" i="1"/>
  <c r="S196" i="1"/>
  <c r="T196" i="1"/>
  <c r="Q197" i="1"/>
  <c r="R197" i="1"/>
  <c r="S197" i="1"/>
  <c r="T197" i="1"/>
  <c r="Q198" i="1"/>
  <c r="R198" i="1"/>
  <c r="S198" i="1"/>
  <c r="T198" i="1"/>
  <c r="Q199" i="1"/>
  <c r="R199" i="1"/>
  <c r="S199" i="1"/>
  <c r="T199" i="1"/>
  <c r="Q200" i="1"/>
  <c r="R200" i="1"/>
  <c r="S200" i="1"/>
  <c r="T200" i="1"/>
  <c r="Q201" i="1"/>
  <c r="R201" i="1"/>
  <c r="S201" i="1"/>
  <c r="T201" i="1"/>
  <c r="Q202" i="1"/>
  <c r="R202" i="1"/>
  <c r="S202" i="1"/>
  <c r="T202" i="1"/>
  <c r="Q203" i="1"/>
  <c r="R203" i="1"/>
  <c r="S203" i="1"/>
  <c r="T203" i="1"/>
  <c r="Q204" i="1"/>
  <c r="R204" i="1"/>
  <c r="S204" i="1"/>
  <c r="T204" i="1"/>
  <c r="Q205" i="1"/>
  <c r="R205" i="1"/>
  <c r="S205" i="1"/>
  <c r="T205" i="1"/>
  <c r="Q206" i="1"/>
  <c r="R206" i="1"/>
  <c r="S206" i="1"/>
  <c r="T206" i="1"/>
  <c r="Q207" i="1"/>
  <c r="R207" i="1"/>
  <c r="S207" i="1"/>
  <c r="T207" i="1"/>
  <c r="Q208" i="1"/>
  <c r="R208" i="1"/>
  <c r="S208" i="1"/>
  <c r="T208" i="1"/>
  <c r="Q209" i="1"/>
  <c r="R209" i="1"/>
  <c r="S209" i="1"/>
  <c r="T209" i="1"/>
  <c r="Q210" i="1"/>
  <c r="R210" i="1"/>
  <c r="S210" i="1"/>
  <c r="T210" i="1"/>
  <c r="Q211" i="1"/>
  <c r="R211" i="1"/>
  <c r="S211" i="1"/>
  <c r="T211" i="1"/>
  <c r="Q212" i="1"/>
  <c r="R212" i="1"/>
  <c r="S212" i="1"/>
  <c r="T212" i="1"/>
  <c r="Q213" i="1"/>
  <c r="R213" i="1"/>
  <c r="S213" i="1"/>
  <c r="T213" i="1"/>
  <c r="Q214" i="1"/>
  <c r="R214" i="1"/>
  <c r="S214" i="1"/>
  <c r="T214" i="1"/>
  <c r="Q215" i="1"/>
  <c r="R215" i="1"/>
  <c r="S215" i="1"/>
  <c r="T215" i="1"/>
  <c r="Q216" i="1"/>
  <c r="R216" i="1"/>
  <c r="S216" i="1"/>
  <c r="T216" i="1"/>
  <c r="Q217" i="1"/>
  <c r="R217" i="1"/>
  <c r="S217" i="1"/>
  <c r="T217" i="1"/>
  <c r="Q218" i="1"/>
  <c r="R218" i="1"/>
  <c r="S218" i="1"/>
  <c r="T218" i="1"/>
  <c r="Q219" i="1"/>
  <c r="R219" i="1"/>
  <c r="S219" i="1"/>
  <c r="T219" i="1"/>
  <c r="Q220" i="1"/>
  <c r="R220" i="1"/>
  <c r="S220" i="1"/>
  <c r="T220" i="1"/>
  <c r="Q221" i="1"/>
  <c r="R221" i="1"/>
  <c r="S221" i="1"/>
  <c r="T221" i="1"/>
  <c r="Q222" i="1"/>
  <c r="R222" i="1"/>
  <c r="S222" i="1"/>
  <c r="T222" i="1"/>
  <c r="Q223" i="1"/>
  <c r="R223" i="1"/>
  <c r="S223" i="1"/>
  <c r="T223" i="1"/>
  <c r="Q224" i="1"/>
  <c r="R224" i="1"/>
  <c r="S224" i="1"/>
  <c r="T224" i="1"/>
  <c r="Q225" i="1"/>
  <c r="R225" i="1"/>
  <c r="S225" i="1"/>
  <c r="T225" i="1"/>
  <c r="Q226" i="1"/>
  <c r="R226" i="1"/>
  <c r="S226" i="1"/>
  <c r="T226" i="1"/>
  <c r="Q227" i="1"/>
  <c r="R227" i="1"/>
  <c r="S227" i="1"/>
  <c r="T227" i="1"/>
  <c r="Q228" i="1"/>
  <c r="R228" i="1"/>
  <c r="S228" i="1"/>
  <c r="T228" i="1"/>
  <c r="Q229" i="1"/>
  <c r="R229" i="1"/>
  <c r="S229" i="1"/>
  <c r="T229" i="1"/>
  <c r="Q230" i="1"/>
  <c r="R230" i="1"/>
  <c r="S230" i="1"/>
  <c r="T230" i="1"/>
  <c r="Q231" i="1"/>
  <c r="R231" i="1"/>
  <c r="S231" i="1"/>
  <c r="T231" i="1"/>
  <c r="Q232" i="1"/>
  <c r="R232" i="1"/>
  <c r="S232" i="1"/>
  <c r="T232" i="1"/>
  <c r="Q233" i="1"/>
  <c r="R233" i="1"/>
  <c r="S233" i="1"/>
  <c r="T233" i="1"/>
  <c r="Q234" i="1"/>
  <c r="R234" i="1"/>
  <c r="S234" i="1"/>
  <c r="T234" i="1"/>
  <c r="Q235" i="1"/>
  <c r="R235" i="1"/>
  <c r="S235" i="1"/>
  <c r="T235" i="1"/>
  <c r="Q236" i="1"/>
  <c r="R236" i="1"/>
  <c r="S236" i="1"/>
  <c r="T236" i="1"/>
  <c r="Q237" i="1"/>
  <c r="R237" i="1"/>
  <c r="S237" i="1"/>
  <c r="T237" i="1"/>
  <c r="Q238" i="1"/>
  <c r="R238" i="1"/>
  <c r="S238" i="1"/>
  <c r="T238" i="1"/>
  <c r="Q239" i="1"/>
  <c r="R239" i="1"/>
  <c r="S239" i="1"/>
  <c r="T239" i="1"/>
  <c r="Q240" i="1"/>
  <c r="R240" i="1"/>
  <c r="S240" i="1"/>
  <c r="T240" i="1"/>
  <c r="Q241" i="1"/>
  <c r="R241" i="1"/>
  <c r="S241" i="1"/>
  <c r="T241" i="1"/>
  <c r="Q242" i="1"/>
  <c r="R242" i="1"/>
  <c r="S242" i="1"/>
  <c r="T242" i="1"/>
  <c r="Q243" i="1"/>
  <c r="R243" i="1"/>
  <c r="S243" i="1"/>
  <c r="T243" i="1"/>
  <c r="Q244" i="1"/>
  <c r="R244" i="1"/>
  <c r="S244" i="1"/>
  <c r="T244" i="1"/>
  <c r="Q245" i="1"/>
  <c r="R245" i="1"/>
  <c r="S245" i="1"/>
  <c r="T245" i="1"/>
  <c r="Q246" i="1"/>
  <c r="R246" i="1"/>
  <c r="S246" i="1"/>
  <c r="T246" i="1"/>
  <c r="Q247" i="1"/>
  <c r="R247" i="1"/>
  <c r="S247" i="1"/>
  <c r="T247" i="1"/>
  <c r="Q248" i="1"/>
  <c r="R248" i="1"/>
  <c r="S248" i="1"/>
  <c r="T248" i="1"/>
  <c r="Q249" i="1"/>
  <c r="R249" i="1"/>
  <c r="S249" i="1"/>
  <c r="T249" i="1"/>
  <c r="Q250" i="1"/>
  <c r="R250" i="1"/>
  <c r="S250" i="1"/>
  <c r="T250" i="1"/>
  <c r="Q251" i="1"/>
  <c r="R251" i="1"/>
  <c r="S251" i="1"/>
  <c r="T251" i="1"/>
  <c r="Q252" i="1"/>
  <c r="R252" i="1"/>
  <c r="S252" i="1"/>
  <c r="T252" i="1"/>
  <c r="Q253" i="1"/>
  <c r="R253" i="1"/>
  <c r="S253" i="1"/>
  <c r="T253" i="1"/>
  <c r="Q254" i="1"/>
  <c r="R254" i="1"/>
  <c r="S254" i="1"/>
  <c r="T254" i="1"/>
  <c r="Q255" i="1"/>
  <c r="R255" i="1"/>
  <c r="S255" i="1"/>
  <c r="T255" i="1"/>
  <c r="Q256" i="1"/>
  <c r="R256" i="1"/>
  <c r="S256" i="1"/>
  <c r="T256" i="1"/>
  <c r="Q257" i="1"/>
  <c r="R257" i="1"/>
  <c r="S257" i="1"/>
  <c r="T257" i="1"/>
  <c r="Q258" i="1"/>
  <c r="R258" i="1"/>
  <c r="S258" i="1"/>
  <c r="T258" i="1"/>
  <c r="Q259" i="1"/>
  <c r="R259" i="1"/>
  <c r="S259" i="1"/>
  <c r="T259" i="1"/>
  <c r="Q260" i="1"/>
  <c r="R260" i="1"/>
  <c r="S260" i="1"/>
  <c r="T260" i="1"/>
  <c r="Q261" i="1"/>
  <c r="R261" i="1"/>
  <c r="S261" i="1"/>
  <c r="T261" i="1"/>
  <c r="Q262" i="1"/>
  <c r="R262" i="1"/>
  <c r="S262" i="1"/>
  <c r="T262" i="1"/>
  <c r="Q263" i="1"/>
  <c r="R263" i="1"/>
  <c r="S263" i="1"/>
  <c r="T263" i="1"/>
  <c r="Q264" i="1"/>
  <c r="R264" i="1"/>
  <c r="S264" i="1"/>
  <c r="T264" i="1"/>
  <c r="Q265" i="1"/>
  <c r="R265" i="1"/>
  <c r="S265" i="1"/>
  <c r="T265" i="1"/>
  <c r="Q266" i="1"/>
  <c r="R266" i="1"/>
  <c r="S266" i="1"/>
  <c r="T266" i="1"/>
  <c r="Q267" i="1"/>
  <c r="R267" i="1"/>
  <c r="S267" i="1"/>
  <c r="T267" i="1"/>
  <c r="Q268" i="1"/>
  <c r="R268" i="1"/>
  <c r="S268" i="1"/>
  <c r="T268" i="1"/>
  <c r="Q269" i="1"/>
  <c r="R269" i="1"/>
  <c r="S269" i="1"/>
  <c r="T269" i="1"/>
  <c r="Q270" i="1"/>
  <c r="R270" i="1"/>
  <c r="S270" i="1"/>
  <c r="T270" i="1"/>
  <c r="Q271" i="1"/>
  <c r="R271" i="1"/>
  <c r="S271" i="1"/>
  <c r="T271" i="1"/>
  <c r="Q272" i="1"/>
  <c r="R272" i="1"/>
  <c r="S272" i="1"/>
  <c r="T272" i="1"/>
  <c r="Q273" i="1"/>
  <c r="R273" i="1"/>
  <c r="S273" i="1"/>
  <c r="T273" i="1"/>
  <c r="Q274" i="1"/>
  <c r="R274" i="1"/>
  <c r="S274" i="1"/>
  <c r="T274" i="1"/>
  <c r="Q275" i="1"/>
  <c r="R275" i="1"/>
  <c r="S275" i="1"/>
  <c r="T275" i="1"/>
  <c r="Q276" i="1"/>
  <c r="R276" i="1"/>
  <c r="S276" i="1"/>
  <c r="T276" i="1"/>
  <c r="Q277" i="1"/>
  <c r="R277" i="1"/>
  <c r="S277" i="1"/>
  <c r="T277" i="1"/>
  <c r="Q278" i="1"/>
  <c r="R278" i="1"/>
  <c r="S278" i="1"/>
  <c r="T278" i="1"/>
  <c r="Q279" i="1"/>
  <c r="R279" i="1"/>
  <c r="S279" i="1"/>
  <c r="T279" i="1"/>
  <c r="Q280" i="1"/>
  <c r="R280" i="1"/>
  <c r="S280" i="1"/>
  <c r="T280" i="1"/>
  <c r="Q281" i="1"/>
  <c r="R281" i="1"/>
  <c r="S281" i="1"/>
  <c r="T281" i="1"/>
  <c r="Q282" i="1"/>
  <c r="R282" i="1"/>
  <c r="S282" i="1"/>
  <c r="T282" i="1"/>
  <c r="Q283" i="1"/>
  <c r="R283" i="1"/>
  <c r="S283" i="1"/>
  <c r="T283" i="1"/>
  <c r="Q284" i="1"/>
  <c r="R284" i="1"/>
  <c r="S284" i="1"/>
  <c r="T284" i="1"/>
  <c r="Q285" i="1"/>
  <c r="R285" i="1"/>
  <c r="S285" i="1"/>
  <c r="T285" i="1"/>
  <c r="Q286" i="1"/>
  <c r="R286" i="1"/>
  <c r="S286" i="1"/>
  <c r="T286" i="1"/>
  <c r="Q287" i="1"/>
  <c r="R287" i="1"/>
  <c r="S287" i="1"/>
  <c r="T287" i="1"/>
  <c r="Q288" i="1"/>
  <c r="R288" i="1"/>
  <c r="S288" i="1"/>
  <c r="T288" i="1"/>
  <c r="Q289" i="1"/>
  <c r="R289" i="1"/>
  <c r="S289" i="1"/>
  <c r="T289" i="1"/>
  <c r="Q290" i="1"/>
  <c r="R290" i="1"/>
  <c r="S290" i="1"/>
  <c r="T290" i="1"/>
  <c r="Q291" i="1"/>
  <c r="R291" i="1"/>
  <c r="S291" i="1"/>
  <c r="T291" i="1"/>
  <c r="Q292" i="1"/>
  <c r="R292" i="1"/>
  <c r="S292" i="1"/>
  <c r="T292" i="1"/>
  <c r="Q293" i="1"/>
  <c r="R293" i="1"/>
  <c r="S293" i="1"/>
  <c r="T293" i="1"/>
  <c r="Q294" i="1"/>
  <c r="R294" i="1"/>
  <c r="S294" i="1"/>
  <c r="T294" i="1"/>
  <c r="Q295" i="1"/>
  <c r="R295" i="1"/>
  <c r="S295" i="1"/>
  <c r="T295" i="1"/>
  <c r="Q296" i="1"/>
  <c r="R296" i="1"/>
  <c r="S296" i="1"/>
  <c r="T296" i="1"/>
  <c r="Q297" i="1"/>
  <c r="R297" i="1"/>
  <c r="S297" i="1"/>
  <c r="T297" i="1"/>
  <c r="Q298" i="1"/>
  <c r="R298" i="1"/>
  <c r="S298" i="1"/>
  <c r="T298" i="1"/>
  <c r="Q299" i="1"/>
  <c r="R299" i="1"/>
  <c r="S299" i="1"/>
  <c r="T299" i="1"/>
  <c r="Q300" i="1"/>
  <c r="R300" i="1"/>
  <c r="S300" i="1"/>
  <c r="T300" i="1"/>
  <c r="Q301" i="1"/>
  <c r="R301" i="1"/>
  <c r="S301" i="1"/>
  <c r="T301" i="1"/>
  <c r="Q302" i="1"/>
  <c r="R302" i="1"/>
  <c r="S302" i="1"/>
  <c r="T302" i="1"/>
  <c r="Q303" i="1"/>
  <c r="R303" i="1"/>
  <c r="S303" i="1"/>
  <c r="T303" i="1"/>
  <c r="Q304" i="1"/>
  <c r="R304" i="1"/>
  <c r="S304" i="1"/>
  <c r="T304" i="1"/>
  <c r="Q305" i="1"/>
  <c r="R305" i="1"/>
  <c r="S305" i="1"/>
  <c r="T305" i="1"/>
  <c r="Q306" i="1"/>
  <c r="R306" i="1"/>
  <c r="S306" i="1"/>
  <c r="T306" i="1"/>
  <c r="Q307" i="1"/>
  <c r="R307" i="1"/>
  <c r="S307" i="1"/>
  <c r="T307" i="1"/>
  <c r="Q308" i="1"/>
  <c r="R308" i="1"/>
  <c r="S308" i="1"/>
  <c r="T308" i="1"/>
  <c r="Q309" i="1"/>
  <c r="R309" i="1"/>
  <c r="S309" i="1"/>
  <c r="T309" i="1"/>
  <c r="Q310" i="1"/>
  <c r="R310" i="1"/>
  <c r="S310" i="1"/>
  <c r="T310" i="1"/>
  <c r="Q311" i="1"/>
  <c r="R311" i="1"/>
  <c r="S311" i="1"/>
  <c r="T311" i="1"/>
  <c r="Q312" i="1"/>
  <c r="R312" i="1"/>
  <c r="S312" i="1"/>
  <c r="T312" i="1"/>
  <c r="Q313" i="1"/>
  <c r="R313" i="1"/>
  <c r="S313" i="1"/>
  <c r="T313" i="1"/>
  <c r="Q314" i="1"/>
  <c r="R314" i="1"/>
  <c r="S314" i="1"/>
  <c r="T314" i="1"/>
  <c r="Q315" i="1"/>
  <c r="R315" i="1"/>
  <c r="S315" i="1"/>
  <c r="T315" i="1"/>
  <c r="Q316" i="1"/>
  <c r="R316" i="1"/>
  <c r="S316" i="1"/>
  <c r="T316" i="1"/>
  <c r="Q317" i="1"/>
  <c r="R317" i="1"/>
  <c r="S317" i="1"/>
  <c r="T317" i="1"/>
  <c r="Q318" i="1"/>
  <c r="R318" i="1"/>
  <c r="S318" i="1"/>
  <c r="T318" i="1"/>
  <c r="Q319" i="1"/>
  <c r="R319" i="1"/>
  <c r="S319" i="1"/>
  <c r="T319" i="1"/>
  <c r="Q320" i="1"/>
  <c r="R320" i="1"/>
  <c r="S320" i="1"/>
  <c r="T320" i="1"/>
  <c r="Q321" i="1"/>
  <c r="R321" i="1"/>
  <c r="S321" i="1"/>
  <c r="T321" i="1"/>
  <c r="Q322" i="1"/>
  <c r="R322" i="1"/>
  <c r="S322" i="1"/>
  <c r="T322" i="1"/>
  <c r="Q323" i="1"/>
  <c r="R323" i="1"/>
  <c r="S323" i="1"/>
  <c r="T323" i="1"/>
  <c r="Q324" i="1"/>
  <c r="R324" i="1"/>
  <c r="S324" i="1"/>
  <c r="T324" i="1"/>
  <c r="Q325" i="1"/>
  <c r="R325" i="1"/>
  <c r="S325" i="1"/>
  <c r="T325" i="1"/>
  <c r="Q326" i="1"/>
  <c r="R326" i="1"/>
  <c r="S326" i="1"/>
  <c r="T326" i="1"/>
  <c r="Q327" i="1"/>
  <c r="R327" i="1"/>
  <c r="S327" i="1"/>
  <c r="T327" i="1"/>
  <c r="Q328" i="1"/>
  <c r="R328" i="1"/>
  <c r="S328" i="1"/>
  <c r="T328" i="1"/>
  <c r="Q329" i="1"/>
  <c r="R329" i="1"/>
  <c r="S329" i="1"/>
  <c r="T329" i="1"/>
  <c r="Q330" i="1"/>
  <c r="R330" i="1"/>
  <c r="S330" i="1"/>
  <c r="T330" i="1"/>
  <c r="Q331" i="1"/>
  <c r="R331" i="1"/>
  <c r="S331" i="1"/>
  <c r="T331" i="1"/>
  <c r="Q332" i="1"/>
  <c r="R332" i="1"/>
  <c r="S332" i="1"/>
  <c r="T332" i="1"/>
  <c r="Q333" i="1"/>
  <c r="R333" i="1"/>
  <c r="S333" i="1"/>
  <c r="T333" i="1"/>
  <c r="Q334" i="1"/>
  <c r="R334" i="1"/>
  <c r="S334" i="1"/>
  <c r="T334" i="1"/>
  <c r="Q335" i="1"/>
  <c r="R335" i="1"/>
  <c r="S335" i="1"/>
  <c r="T335" i="1"/>
  <c r="Q336" i="1"/>
  <c r="R336" i="1"/>
  <c r="S336" i="1"/>
  <c r="T336" i="1"/>
  <c r="Q337" i="1"/>
  <c r="R337" i="1"/>
  <c r="S337" i="1"/>
  <c r="T337" i="1"/>
  <c r="Q338" i="1"/>
  <c r="R338" i="1"/>
  <c r="S338" i="1"/>
  <c r="T338" i="1"/>
  <c r="Q339" i="1"/>
  <c r="R339" i="1"/>
  <c r="S339" i="1"/>
  <c r="T339" i="1"/>
  <c r="Q340" i="1"/>
  <c r="R340" i="1"/>
  <c r="S340" i="1"/>
  <c r="T340" i="1"/>
  <c r="Q341" i="1"/>
  <c r="R341" i="1"/>
  <c r="S341" i="1"/>
  <c r="T341" i="1"/>
  <c r="Q342" i="1"/>
  <c r="R342" i="1"/>
  <c r="S342" i="1"/>
  <c r="T342" i="1"/>
  <c r="Q343" i="1"/>
  <c r="R343" i="1"/>
  <c r="S343" i="1"/>
  <c r="T343" i="1"/>
  <c r="Q344" i="1"/>
  <c r="R344" i="1"/>
  <c r="S344" i="1"/>
  <c r="T344" i="1"/>
  <c r="Q345" i="1"/>
  <c r="R345" i="1"/>
  <c r="S345" i="1"/>
  <c r="T345" i="1"/>
  <c r="Q346" i="1"/>
  <c r="R346" i="1"/>
  <c r="S346" i="1"/>
  <c r="T346" i="1"/>
  <c r="Q347" i="1"/>
  <c r="R347" i="1"/>
  <c r="S347" i="1"/>
  <c r="T347" i="1"/>
  <c r="Q348" i="1"/>
  <c r="R348" i="1"/>
  <c r="S348" i="1"/>
  <c r="T348" i="1"/>
  <c r="Q349" i="1"/>
  <c r="R349" i="1"/>
  <c r="S349" i="1"/>
  <c r="T349" i="1"/>
  <c r="Q350" i="1"/>
  <c r="R350" i="1"/>
  <c r="S350" i="1"/>
  <c r="T350" i="1"/>
  <c r="Q351" i="1"/>
  <c r="R351" i="1"/>
  <c r="S351" i="1"/>
  <c r="T351" i="1"/>
  <c r="Q352" i="1"/>
  <c r="R352" i="1"/>
  <c r="S352" i="1"/>
  <c r="T352" i="1"/>
  <c r="Q353" i="1"/>
  <c r="R353" i="1"/>
  <c r="S353" i="1"/>
  <c r="T353" i="1"/>
  <c r="Q354" i="1"/>
  <c r="R354" i="1"/>
  <c r="S354" i="1"/>
  <c r="T354" i="1"/>
  <c r="Q355" i="1"/>
  <c r="R355" i="1"/>
  <c r="S355" i="1"/>
  <c r="T355" i="1"/>
  <c r="Q356" i="1"/>
  <c r="R356" i="1"/>
  <c r="S356" i="1"/>
  <c r="T356" i="1"/>
  <c r="Q357" i="1"/>
  <c r="R357" i="1"/>
  <c r="S357" i="1"/>
  <c r="T357" i="1"/>
  <c r="Q358" i="1"/>
  <c r="R358" i="1"/>
  <c r="S358" i="1"/>
  <c r="T358" i="1"/>
  <c r="Q359" i="1"/>
  <c r="R359" i="1"/>
  <c r="S359" i="1"/>
  <c r="T359" i="1"/>
  <c r="Q360" i="1"/>
  <c r="R360" i="1"/>
  <c r="S360" i="1"/>
  <c r="T360" i="1"/>
  <c r="Q361" i="1"/>
  <c r="R361" i="1"/>
  <c r="S361" i="1"/>
  <c r="T361" i="1"/>
  <c r="Q362" i="1"/>
  <c r="R362" i="1"/>
  <c r="S362" i="1"/>
  <c r="T362" i="1"/>
  <c r="Q363" i="1"/>
  <c r="R363" i="1"/>
  <c r="S363" i="1"/>
  <c r="T363" i="1"/>
  <c r="Q364" i="1"/>
  <c r="R364" i="1"/>
  <c r="S364" i="1"/>
  <c r="T364" i="1"/>
  <c r="Q365" i="1"/>
  <c r="R365" i="1"/>
  <c r="S365" i="1"/>
  <c r="T365" i="1"/>
  <c r="Q366" i="1"/>
  <c r="R366" i="1"/>
  <c r="S366" i="1"/>
  <c r="T366" i="1"/>
  <c r="Q367" i="1"/>
  <c r="R367" i="1"/>
  <c r="S367" i="1"/>
  <c r="T367" i="1"/>
  <c r="Q368" i="1"/>
  <c r="R368" i="1"/>
  <c r="S368" i="1"/>
  <c r="T368" i="1"/>
  <c r="Q369" i="1"/>
  <c r="R369" i="1"/>
  <c r="S369" i="1"/>
  <c r="T369" i="1"/>
  <c r="Q370" i="1"/>
  <c r="R370" i="1"/>
  <c r="S370" i="1"/>
  <c r="T370" i="1"/>
  <c r="Q371" i="1"/>
  <c r="R371" i="1"/>
  <c r="S371" i="1"/>
  <c r="T371" i="1"/>
  <c r="Q372" i="1"/>
  <c r="R372" i="1"/>
  <c r="S372" i="1"/>
  <c r="T372" i="1"/>
  <c r="Q373" i="1"/>
  <c r="R373" i="1"/>
  <c r="S373" i="1"/>
  <c r="T373" i="1"/>
  <c r="Q374" i="1"/>
  <c r="R374" i="1"/>
  <c r="S374" i="1"/>
  <c r="T374" i="1"/>
  <c r="Q375" i="1"/>
  <c r="R375" i="1"/>
  <c r="S375" i="1"/>
  <c r="T375" i="1"/>
  <c r="Q376" i="1"/>
  <c r="R376" i="1"/>
  <c r="S376" i="1"/>
  <c r="T376" i="1"/>
  <c r="Q377" i="1"/>
  <c r="R377" i="1"/>
  <c r="S377" i="1"/>
  <c r="T377" i="1"/>
  <c r="Q378" i="1"/>
  <c r="R378" i="1"/>
  <c r="S378" i="1"/>
  <c r="T378" i="1"/>
  <c r="Q379" i="1"/>
  <c r="R379" i="1"/>
  <c r="S379" i="1"/>
  <c r="T379" i="1"/>
  <c r="Q380" i="1"/>
  <c r="R380" i="1"/>
  <c r="S380" i="1"/>
  <c r="T380" i="1"/>
  <c r="Q381" i="1"/>
  <c r="R381" i="1"/>
  <c r="S381" i="1"/>
  <c r="T381" i="1"/>
  <c r="Q382" i="1"/>
  <c r="R382" i="1"/>
  <c r="S382" i="1"/>
  <c r="T382" i="1"/>
  <c r="Q383" i="1"/>
  <c r="R383" i="1"/>
  <c r="S383" i="1"/>
  <c r="T383" i="1"/>
  <c r="Q384" i="1"/>
  <c r="R384" i="1"/>
  <c r="S384" i="1"/>
  <c r="T384" i="1"/>
  <c r="Q385" i="1"/>
  <c r="R385" i="1"/>
  <c r="S385" i="1"/>
  <c r="T385" i="1"/>
  <c r="Q386" i="1"/>
  <c r="R386" i="1"/>
  <c r="S386" i="1"/>
  <c r="T386" i="1"/>
  <c r="Q387" i="1"/>
  <c r="R387" i="1"/>
  <c r="S387" i="1"/>
  <c r="T387" i="1"/>
  <c r="Q388" i="1"/>
  <c r="R388" i="1"/>
  <c r="S388" i="1"/>
  <c r="T388" i="1"/>
  <c r="Q389" i="1"/>
  <c r="R389" i="1"/>
  <c r="S389" i="1"/>
  <c r="T389" i="1"/>
  <c r="Q390" i="1"/>
  <c r="R390" i="1"/>
  <c r="S390" i="1"/>
  <c r="T390" i="1"/>
  <c r="Q391" i="1"/>
  <c r="R391" i="1"/>
  <c r="S391" i="1"/>
  <c r="T391" i="1"/>
  <c r="Q392" i="1"/>
  <c r="R392" i="1"/>
  <c r="S392" i="1"/>
  <c r="T392" i="1"/>
  <c r="Q393" i="1"/>
  <c r="R393" i="1"/>
  <c r="S393" i="1"/>
  <c r="T393" i="1"/>
  <c r="Q394" i="1"/>
  <c r="R394" i="1"/>
  <c r="S394" i="1"/>
  <c r="T394" i="1"/>
  <c r="Q395" i="1"/>
  <c r="R395" i="1"/>
  <c r="S395" i="1"/>
  <c r="T395" i="1"/>
  <c r="Q396" i="1"/>
  <c r="R396" i="1"/>
  <c r="S396" i="1"/>
  <c r="T396" i="1"/>
  <c r="Q397" i="1"/>
  <c r="R397" i="1"/>
  <c r="S397" i="1"/>
  <c r="T397" i="1"/>
  <c r="Q398" i="1"/>
  <c r="R398" i="1"/>
  <c r="S398" i="1"/>
  <c r="T398" i="1"/>
  <c r="Q399" i="1"/>
  <c r="R399" i="1"/>
  <c r="S399" i="1"/>
  <c r="T399" i="1"/>
  <c r="Q400" i="1"/>
  <c r="R400" i="1"/>
  <c r="S400" i="1"/>
  <c r="T400" i="1"/>
  <c r="Q401" i="1"/>
  <c r="R401" i="1"/>
  <c r="S401" i="1"/>
  <c r="T401" i="1"/>
  <c r="Q402" i="1"/>
  <c r="R402" i="1"/>
  <c r="S402" i="1"/>
  <c r="T402" i="1"/>
  <c r="Q403" i="1"/>
  <c r="R403" i="1"/>
  <c r="S403" i="1"/>
  <c r="T403" i="1"/>
  <c r="Q404" i="1"/>
  <c r="R404" i="1"/>
  <c r="S404" i="1"/>
  <c r="T404" i="1"/>
  <c r="Q405" i="1"/>
  <c r="R405" i="1"/>
  <c r="S405" i="1"/>
  <c r="T405" i="1"/>
  <c r="Q406" i="1"/>
  <c r="R406" i="1"/>
  <c r="S406" i="1"/>
  <c r="T406" i="1"/>
  <c r="Q407" i="1"/>
  <c r="R407" i="1"/>
  <c r="S407" i="1"/>
  <c r="T407" i="1"/>
  <c r="Q408" i="1"/>
  <c r="R408" i="1"/>
  <c r="S408" i="1"/>
  <c r="T408" i="1"/>
  <c r="Q409" i="1"/>
  <c r="R409" i="1"/>
  <c r="S409" i="1"/>
  <c r="T409" i="1"/>
  <c r="Q410" i="1"/>
  <c r="R410" i="1"/>
  <c r="S410" i="1"/>
  <c r="T410" i="1"/>
  <c r="Q411" i="1"/>
  <c r="R411" i="1"/>
  <c r="S411" i="1"/>
  <c r="T411" i="1"/>
  <c r="Q412" i="1"/>
  <c r="R412" i="1"/>
  <c r="S412" i="1"/>
  <c r="T412" i="1"/>
  <c r="Q413" i="1"/>
  <c r="R413" i="1"/>
  <c r="S413" i="1"/>
  <c r="T413" i="1"/>
  <c r="Q414" i="1"/>
  <c r="R414" i="1"/>
  <c r="S414" i="1"/>
  <c r="T414" i="1"/>
  <c r="Q415" i="1"/>
  <c r="R415" i="1"/>
  <c r="S415" i="1"/>
  <c r="T415" i="1"/>
  <c r="Q416" i="1"/>
  <c r="R416" i="1"/>
  <c r="S416" i="1"/>
  <c r="T416" i="1"/>
  <c r="Q417" i="1"/>
  <c r="R417" i="1"/>
  <c r="S417" i="1"/>
  <c r="T417" i="1"/>
  <c r="Q418" i="1"/>
  <c r="R418" i="1"/>
  <c r="S418" i="1"/>
  <c r="T418" i="1"/>
  <c r="Q419" i="1"/>
  <c r="R419" i="1"/>
  <c r="S419" i="1"/>
  <c r="T419" i="1"/>
  <c r="Q420" i="1"/>
  <c r="R420" i="1"/>
  <c r="S420" i="1"/>
  <c r="T420" i="1"/>
  <c r="Q421" i="1"/>
  <c r="R421" i="1"/>
  <c r="S421" i="1"/>
  <c r="T421" i="1"/>
  <c r="Q422" i="1"/>
  <c r="R422" i="1"/>
  <c r="S422" i="1"/>
  <c r="T422" i="1"/>
  <c r="Q423" i="1"/>
  <c r="R423" i="1"/>
  <c r="S423" i="1"/>
  <c r="T423" i="1"/>
  <c r="Q424" i="1"/>
  <c r="R424" i="1"/>
  <c r="S424" i="1"/>
  <c r="T424" i="1"/>
  <c r="Q425" i="1"/>
  <c r="R425" i="1"/>
  <c r="S425" i="1"/>
  <c r="T425" i="1"/>
  <c r="Q426" i="1"/>
  <c r="R426" i="1"/>
  <c r="S426" i="1"/>
  <c r="T426" i="1"/>
  <c r="Q427" i="1"/>
  <c r="R427" i="1"/>
  <c r="S427" i="1"/>
  <c r="T427" i="1"/>
  <c r="Q428" i="1"/>
  <c r="R428" i="1"/>
  <c r="S428" i="1"/>
  <c r="T428" i="1"/>
  <c r="Q429" i="1"/>
  <c r="R429" i="1"/>
  <c r="S429" i="1"/>
  <c r="T429" i="1"/>
  <c r="Q430" i="1"/>
  <c r="R430" i="1"/>
  <c r="S430" i="1"/>
  <c r="T430" i="1"/>
  <c r="Q431" i="1"/>
  <c r="R431" i="1"/>
  <c r="S431" i="1"/>
  <c r="T431" i="1"/>
  <c r="Q432" i="1"/>
  <c r="R432" i="1"/>
  <c r="S432" i="1"/>
  <c r="T432" i="1"/>
  <c r="Q433" i="1"/>
  <c r="R433" i="1"/>
  <c r="S433" i="1"/>
  <c r="T433" i="1"/>
  <c r="Q434" i="1"/>
  <c r="R434" i="1"/>
  <c r="S434" i="1"/>
  <c r="T434" i="1"/>
  <c r="Q435" i="1"/>
  <c r="R435" i="1"/>
  <c r="S435" i="1"/>
  <c r="T435" i="1"/>
  <c r="Q436" i="1"/>
  <c r="R436" i="1"/>
  <c r="S436" i="1"/>
  <c r="T436" i="1"/>
  <c r="Q437" i="1"/>
  <c r="R437" i="1"/>
  <c r="S437" i="1"/>
  <c r="T437" i="1"/>
  <c r="Q438" i="1"/>
  <c r="R438" i="1"/>
  <c r="S438" i="1"/>
  <c r="T438" i="1"/>
  <c r="Q439" i="1"/>
  <c r="R439" i="1"/>
  <c r="S439" i="1"/>
  <c r="T439" i="1"/>
  <c r="Q440" i="1"/>
  <c r="R440" i="1"/>
  <c r="S440" i="1"/>
  <c r="T440" i="1"/>
  <c r="Q441" i="1"/>
  <c r="R441" i="1"/>
  <c r="S441" i="1"/>
  <c r="T441" i="1"/>
  <c r="Q442" i="1"/>
  <c r="R442" i="1"/>
  <c r="S442" i="1"/>
  <c r="T442" i="1"/>
  <c r="Q443" i="1"/>
  <c r="R443" i="1"/>
  <c r="S443" i="1"/>
  <c r="T443" i="1"/>
  <c r="Q444" i="1"/>
  <c r="R444" i="1"/>
  <c r="S444" i="1"/>
  <c r="T444" i="1"/>
  <c r="Q445" i="1"/>
  <c r="R445" i="1"/>
  <c r="S445" i="1"/>
  <c r="T445" i="1"/>
  <c r="Q446" i="1"/>
  <c r="R446" i="1"/>
  <c r="S446" i="1"/>
  <c r="T446" i="1"/>
  <c r="Q447" i="1"/>
  <c r="R447" i="1"/>
  <c r="S447" i="1"/>
  <c r="T447" i="1"/>
  <c r="Q448" i="1"/>
  <c r="R448" i="1"/>
  <c r="S448" i="1"/>
  <c r="T448" i="1"/>
  <c r="Q449" i="1"/>
  <c r="R449" i="1"/>
  <c r="S449" i="1"/>
  <c r="T449" i="1"/>
  <c r="Q450" i="1"/>
  <c r="R450" i="1"/>
  <c r="S450" i="1"/>
  <c r="T450" i="1"/>
  <c r="Q451" i="1"/>
  <c r="R451" i="1"/>
  <c r="S451" i="1"/>
  <c r="T451" i="1"/>
  <c r="Q452" i="1"/>
  <c r="R452" i="1"/>
  <c r="S452" i="1"/>
  <c r="T452" i="1"/>
  <c r="Q453" i="1"/>
  <c r="R453" i="1"/>
  <c r="S453" i="1"/>
  <c r="T453" i="1"/>
  <c r="Q454" i="1"/>
  <c r="R454" i="1"/>
  <c r="S454" i="1"/>
  <c r="T454" i="1"/>
  <c r="Q455" i="1"/>
  <c r="R455" i="1"/>
  <c r="S455" i="1"/>
  <c r="T455" i="1"/>
  <c r="Q456" i="1"/>
  <c r="R456" i="1"/>
  <c r="S456" i="1"/>
  <c r="T456" i="1"/>
  <c r="Q457" i="1"/>
  <c r="R457" i="1"/>
  <c r="S457" i="1"/>
  <c r="T457" i="1"/>
  <c r="Q458" i="1"/>
  <c r="R458" i="1"/>
  <c r="S458" i="1"/>
  <c r="T458" i="1"/>
  <c r="Q459" i="1"/>
  <c r="R459" i="1"/>
  <c r="S459" i="1"/>
  <c r="T459" i="1"/>
  <c r="Q460" i="1"/>
  <c r="R460" i="1"/>
  <c r="S460" i="1"/>
  <c r="T460" i="1"/>
  <c r="Q461" i="1"/>
  <c r="R461" i="1"/>
  <c r="S461" i="1"/>
  <c r="T461" i="1"/>
  <c r="Q462" i="1"/>
  <c r="R462" i="1"/>
  <c r="S462" i="1"/>
  <c r="T462" i="1"/>
  <c r="Q463" i="1"/>
  <c r="R463" i="1"/>
  <c r="S463" i="1"/>
  <c r="T463" i="1"/>
  <c r="Q464" i="1"/>
  <c r="R464" i="1"/>
  <c r="S464" i="1"/>
  <c r="T464" i="1"/>
  <c r="Q465" i="1"/>
  <c r="R465" i="1"/>
  <c r="S465" i="1"/>
  <c r="T465" i="1"/>
  <c r="Q466" i="1"/>
  <c r="R466" i="1"/>
  <c r="S466" i="1"/>
  <c r="T466" i="1"/>
  <c r="Q467" i="1"/>
  <c r="R467" i="1"/>
  <c r="S467" i="1"/>
  <c r="T467" i="1"/>
  <c r="Q468" i="1"/>
  <c r="R468" i="1"/>
  <c r="S468" i="1"/>
  <c r="T468" i="1"/>
  <c r="Q469" i="1"/>
  <c r="R469" i="1"/>
  <c r="S469" i="1"/>
  <c r="T469" i="1"/>
  <c r="Q470" i="1"/>
  <c r="R470" i="1"/>
  <c r="S470" i="1"/>
  <c r="T470" i="1"/>
  <c r="Q471" i="1"/>
  <c r="R471" i="1"/>
  <c r="S471" i="1"/>
  <c r="T471" i="1"/>
  <c r="Q472" i="1"/>
  <c r="R472" i="1"/>
  <c r="S472" i="1"/>
  <c r="T472" i="1"/>
  <c r="Q473" i="1"/>
  <c r="R473" i="1"/>
  <c r="S473" i="1"/>
  <c r="T473" i="1"/>
  <c r="Q474" i="1"/>
  <c r="R474" i="1"/>
  <c r="S474" i="1"/>
  <c r="T474" i="1"/>
  <c r="Q475" i="1"/>
  <c r="R475" i="1"/>
  <c r="S475" i="1"/>
  <c r="T475" i="1"/>
  <c r="Q476" i="1"/>
  <c r="R476" i="1"/>
  <c r="S476" i="1"/>
  <c r="T476" i="1"/>
  <c r="Q477" i="1"/>
  <c r="R477" i="1"/>
  <c r="S477" i="1"/>
  <c r="T477" i="1"/>
  <c r="Q478" i="1"/>
  <c r="R478" i="1"/>
  <c r="S478" i="1"/>
  <c r="T478" i="1"/>
  <c r="Q479" i="1"/>
  <c r="R479" i="1"/>
  <c r="S479" i="1"/>
  <c r="T479" i="1"/>
  <c r="Q480" i="1"/>
  <c r="R480" i="1"/>
  <c r="S480" i="1"/>
  <c r="T480" i="1"/>
  <c r="S7" i="1"/>
  <c r="R7" i="1"/>
  <c r="Q7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7" i="1"/>
  <c r="C36" i="12"/>
  <c r="C14" i="12"/>
  <c r="C13" i="12"/>
  <c r="D361" i="25"/>
  <c r="D367" i="25"/>
  <c r="D384" i="25"/>
  <c r="D10" i="20"/>
  <c r="C385" i="36"/>
  <c r="C387" i="36"/>
  <c r="C563" i="36"/>
  <c r="D563" i="36" s="1"/>
  <c r="E563" i="36" s="1"/>
  <c r="F563" i="36" s="1"/>
  <c r="G563" i="36" s="1"/>
  <c r="H563" i="36" s="1"/>
  <c r="I563" i="36" s="1"/>
  <c r="J563" i="36" s="1"/>
  <c r="K563" i="36" s="1"/>
  <c r="L563" i="36" s="1"/>
  <c r="M563" i="36" s="1"/>
  <c r="N563" i="36" s="1"/>
  <c r="O563" i="36" s="1"/>
  <c r="C566" i="36"/>
  <c r="C552" i="1"/>
  <c r="C567" i="36" s="1"/>
  <c r="C569" i="36"/>
  <c r="C555" i="1"/>
  <c r="C570" i="36" s="1"/>
  <c r="C572" i="36"/>
  <c r="D572" i="36" s="1"/>
  <c r="E572" i="36" s="1"/>
  <c r="F572" i="36" s="1"/>
  <c r="G572" i="36" s="1"/>
  <c r="H572" i="36" s="1"/>
  <c r="I572" i="36" s="1"/>
  <c r="J572" i="36" s="1"/>
  <c r="K572" i="36" s="1"/>
  <c r="L572" i="36" s="1"/>
  <c r="M572" i="36" s="1"/>
  <c r="N572" i="36" s="1"/>
  <c r="O572" i="36" s="1"/>
  <c r="C368" i="36"/>
  <c r="C364" i="1"/>
  <c r="C363" i="1"/>
  <c r="C361" i="1"/>
  <c r="C370" i="36"/>
  <c r="C369" i="1"/>
  <c r="C371" i="36" s="1"/>
  <c r="C372" i="36"/>
  <c r="C373" i="36"/>
  <c r="D373" i="36" s="1"/>
  <c r="E373" i="36" s="1"/>
  <c r="F373" i="36" s="1"/>
  <c r="G373" i="36" s="1"/>
  <c r="H373" i="36" s="1"/>
  <c r="I373" i="36" s="1"/>
  <c r="J373" i="36" s="1"/>
  <c r="K373" i="36" s="1"/>
  <c r="L373" i="36" s="1"/>
  <c r="M373" i="36" s="1"/>
  <c r="N373" i="36" s="1"/>
  <c r="O373" i="36" s="1"/>
  <c r="C374" i="36"/>
  <c r="C373" i="1"/>
  <c r="C375" i="36" s="1"/>
  <c r="C376" i="36"/>
  <c r="C377" i="36"/>
  <c r="D377" i="36" s="1"/>
  <c r="E377" i="36" s="1"/>
  <c r="F377" i="36" s="1"/>
  <c r="G377" i="36" s="1"/>
  <c r="H377" i="36" s="1"/>
  <c r="I377" i="36" s="1"/>
  <c r="J377" i="36" s="1"/>
  <c r="K377" i="36" s="1"/>
  <c r="L377" i="36" s="1"/>
  <c r="M377" i="36" s="1"/>
  <c r="N377" i="36" s="1"/>
  <c r="O377" i="36" s="1"/>
  <c r="C378" i="36"/>
  <c r="C377" i="1"/>
  <c r="C379" i="36" s="1"/>
  <c r="C380" i="36"/>
  <c r="C379" i="1"/>
  <c r="C381" i="36" s="1"/>
  <c r="C382" i="36"/>
  <c r="C381" i="1"/>
  <c r="C383" i="36" s="1"/>
  <c r="D383" i="36" s="1"/>
  <c r="E383" i="36" s="1"/>
  <c r="F383" i="36" s="1"/>
  <c r="G383" i="36" s="1"/>
  <c r="H383" i="36" s="1"/>
  <c r="I383" i="36" s="1"/>
  <c r="J383" i="36" s="1"/>
  <c r="K383" i="36" s="1"/>
  <c r="L383" i="36" s="1"/>
  <c r="M383" i="36" s="1"/>
  <c r="N383" i="36" s="1"/>
  <c r="O383" i="36" s="1"/>
  <c r="D58" i="30"/>
  <c r="D10" i="30"/>
  <c r="C573" i="36"/>
  <c r="D21" i="28"/>
  <c r="D18" i="28"/>
  <c r="D15" i="28"/>
  <c r="D12" i="28"/>
  <c r="C369" i="36"/>
  <c r="D369" i="36" s="1"/>
  <c r="C388" i="36"/>
  <c r="D388" i="36" s="1"/>
  <c r="E388" i="36" s="1"/>
  <c r="F388" i="36" s="1"/>
  <c r="G388" i="36" s="1"/>
  <c r="H388" i="36" s="1"/>
  <c r="I388" i="36" s="1"/>
  <c r="J388" i="36" s="1"/>
  <c r="K388" i="36" s="1"/>
  <c r="L388" i="36" s="1"/>
  <c r="M388" i="36" s="1"/>
  <c r="N388" i="36" s="1"/>
  <c r="O388" i="36" s="1"/>
  <c r="C386" i="36"/>
  <c r="D386" i="36" s="1"/>
  <c r="E26" i="29"/>
  <c r="E11" i="29"/>
  <c r="H11" i="29" s="1"/>
  <c r="P25" i="14" s="1"/>
  <c r="E12" i="29"/>
  <c r="H12" i="29" s="1"/>
  <c r="P26" i="14" s="1"/>
  <c r="E15" i="29"/>
  <c r="H15" i="29" s="1"/>
  <c r="P29" i="14" s="1"/>
  <c r="E16" i="29"/>
  <c r="H16" i="29" s="1"/>
  <c r="P30" i="14" s="1"/>
  <c r="D481" i="32"/>
  <c r="D471" i="32"/>
  <c r="D452" i="32"/>
  <c r="D435" i="32"/>
  <c r="D432" i="32"/>
  <c r="D419" i="32"/>
  <c r="D414" i="32"/>
  <c r="D405" i="32"/>
  <c r="D392" i="32"/>
  <c r="E391" i="32" s="1"/>
  <c r="E390" i="32" s="1"/>
  <c r="D385" i="32"/>
  <c r="D368" i="32"/>
  <c r="D362" i="32"/>
  <c r="E361" i="32"/>
  <c r="D343" i="32"/>
  <c r="D329" i="32"/>
  <c r="D309" i="32"/>
  <c r="D292" i="32"/>
  <c r="D273" i="32"/>
  <c r="D254" i="32"/>
  <c r="D232" i="32"/>
  <c r="D213" i="32"/>
  <c r="E190" i="32" s="1"/>
  <c r="D191" i="32"/>
  <c r="D171" i="32"/>
  <c r="D164" i="32"/>
  <c r="D153" i="32"/>
  <c r="D147" i="32"/>
  <c r="D131" i="32"/>
  <c r="D112" i="32"/>
  <c r="D10" i="27"/>
  <c r="E9" i="27" s="1"/>
  <c r="D100" i="26"/>
  <c r="D91" i="26"/>
  <c r="D72" i="26"/>
  <c r="D55" i="26"/>
  <c r="D52" i="26"/>
  <c r="D39" i="26"/>
  <c r="D34" i="26"/>
  <c r="D25" i="26"/>
  <c r="D12" i="26"/>
  <c r="D479" i="25"/>
  <c r="D470" i="25"/>
  <c r="D451" i="25"/>
  <c r="D434" i="25"/>
  <c r="D431" i="25"/>
  <c r="D418" i="25"/>
  <c r="D413" i="25"/>
  <c r="D404" i="25"/>
  <c r="D391" i="25"/>
  <c r="D342" i="25"/>
  <c r="D328" i="25"/>
  <c r="D308" i="25"/>
  <c r="D291" i="25"/>
  <c r="D272" i="25"/>
  <c r="D253" i="25"/>
  <c r="D231" i="25"/>
  <c r="D212" i="25"/>
  <c r="D190" i="25"/>
  <c r="D170" i="25"/>
  <c r="D163" i="25"/>
  <c r="D152" i="25"/>
  <c r="D146" i="25"/>
  <c r="D130" i="25"/>
  <c r="D111" i="25"/>
  <c r="D94" i="25"/>
  <c r="D84" i="25"/>
  <c r="D67" i="25"/>
  <c r="D42" i="25"/>
  <c r="D26" i="25"/>
  <c r="D16" i="25"/>
  <c r="D10" i="25"/>
  <c r="D479" i="24"/>
  <c r="D470" i="24"/>
  <c r="D451" i="24"/>
  <c r="D434" i="24"/>
  <c r="D431" i="24"/>
  <c r="D418" i="24"/>
  <c r="D413" i="24"/>
  <c r="D404" i="24"/>
  <c r="D391" i="24"/>
  <c r="D384" i="24"/>
  <c r="D367" i="24"/>
  <c r="D361" i="24"/>
  <c r="D342" i="24"/>
  <c r="D328" i="24"/>
  <c r="D308" i="24"/>
  <c r="D291" i="24"/>
  <c r="D272" i="24"/>
  <c r="D253" i="24"/>
  <c r="D231" i="24"/>
  <c r="D212" i="24"/>
  <c r="D190" i="24"/>
  <c r="D170" i="24"/>
  <c r="D163" i="24"/>
  <c r="D152" i="24"/>
  <c r="D146" i="24"/>
  <c r="D130" i="24"/>
  <c r="D111" i="24"/>
  <c r="D94" i="24"/>
  <c r="D84" i="24"/>
  <c r="D67" i="24"/>
  <c r="D42" i="24"/>
  <c r="D26" i="24"/>
  <c r="D16" i="24"/>
  <c r="D10" i="24"/>
  <c r="D479" i="23"/>
  <c r="D470" i="23"/>
  <c r="D451" i="23"/>
  <c r="D434" i="23"/>
  <c r="D431" i="23"/>
  <c r="D418" i="23"/>
  <c r="D413" i="23"/>
  <c r="D404" i="23"/>
  <c r="D391" i="23"/>
  <c r="D384" i="23"/>
  <c r="D367" i="23"/>
  <c r="D361" i="23"/>
  <c r="E360" i="23" s="1"/>
  <c r="D342" i="23"/>
  <c r="D328" i="23"/>
  <c r="D308" i="23"/>
  <c r="D291" i="23"/>
  <c r="D272" i="23"/>
  <c r="D253" i="23"/>
  <c r="D231" i="23"/>
  <c r="D212" i="23"/>
  <c r="D190" i="23"/>
  <c r="D170" i="23"/>
  <c r="D163" i="23"/>
  <c r="D152" i="23"/>
  <c r="D146" i="23"/>
  <c r="D130" i="23"/>
  <c r="D111" i="23"/>
  <c r="D94" i="23"/>
  <c r="D84" i="23"/>
  <c r="D67" i="23"/>
  <c r="D42" i="23"/>
  <c r="D26" i="23"/>
  <c r="D16" i="23"/>
  <c r="D10" i="23"/>
  <c r="D479" i="22"/>
  <c r="D470" i="22"/>
  <c r="D451" i="22"/>
  <c r="D434" i="22"/>
  <c r="D431" i="22"/>
  <c r="D418" i="22"/>
  <c r="D413" i="22"/>
  <c r="D404" i="22"/>
  <c r="D391" i="22"/>
  <c r="D384" i="22"/>
  <c r="D367" i="22"/>
  <c r="D361" i="22"/>
  <c r="D342" i="22"/>
  <c r="D328" i="22"/>
  <c r="D308" i="22"/>
  <c r="D291" i="22"/>
  <c r="D272" i="22"/>
  <c r="D253" i="22"/>
  <c r="D231" i="22"/>
  <c r="D212" i="22"/>
  <c r="D190" i="22"/>
  <c r="D170" i="22"/>
  <c r="D163" i="22"/>
  <c r="D152" i="22"/>
  <c r="D146" i="22"/>
  <c r="D130" i="22"/>
  <c r="D111" i="22"/>
  <c r="D94" i="22"/>
  <c r="D84" i="22"/>
  <c r="D67" i="22"/>
  <c r="D42" i="22"/>
  <c r="D26" i="22"/>
  <c r="D16" i="22"/>
  <c r="D10" i="22"/>
  <c r="D479" i="21"/>
  <c r="D470" i="21"/>
  <c r="D451" i="21"/>
  <c r="D434" i="21"/>
  <c r="D431" i="21"/>
  <c r="D418" i="21"/>
  <c r="D413" i="21"/>
  <c r="D404" i="21"/>
  <c r="D391" i="21"/>
  <c r="D384" i="21"/>
  <c r="D367" i="21"/>
  <c r="D361" i="21"/>
  <c r="D342" i="21"/>
  <c r="D328" i="21"/>
  <c r="D308" i="21"/>
  <c r="D291" i="21"/>
  <c r="D272" i="21"/>
  <c r="D253" i="21"/>
  <c r="D231" i="21"/>
  <c r="D212" i="21"/>
  <c r="D190" i="21"/>
  <c r="D170" i="21"/>
  <c r="D163" i="21"/>
  <c r="D152" i="21"/>
  <c r="D146" i="21"/>
  <c r="D130" i="21"/>
  <c r="D111" i="21"/>
  <c r="D94" i="21"/>
  <c r="D84" i="21"/>
  <c r="D67" i="21"/>
  <c r="D42" i="21"/>
  <c r="D26" i="21"/>
  <c r="D16" i="21"/>
  <c r="D10" i="21"/>
  <c r="D479" i="20"/>
  <c r="D470" i="20"/>
  <c r="D451" i="20"/>
  <c r="D434" i="20"/>
  <c r="D431" i="20"/>
  <c r="D418" i="20"/>
  <c r="D413" i="20"/>
  <c r="D404" i="20"/>
  <c r="D391" i="20"/>
  <c r="D384" i="20"/>
  <c r="D367" i="20"/>
  <c r="D361" i="20"/>
  <c r="D342" i="20"/>
  <c r="D328" i="20"/>
  <c r="D308" i="20"/>
  <c r="D291" i="20"/>
  <c r="D272" i="20"/>
  <c r="D253" i="20"/>
  <c r="D231" i="20"/>
  <c r="D212" i="20"/>
  <c r="D190" i="20"/>
  <c r="D170" i="20"/>
  <c r="D163" i="20"/>
  <c r="D152" i="20"/>
  <c r="D146" i="20"/>
  <c r="D130" i="20"/>
  <c r="D111" i="20"/>
  <c r="D94" i="20"/>
  <c r="D84" i="20"/>
  <c r="D67" i="20"/>
  <c r="D42" i="20"/>
  <c r="D26" i="20"/>
  <c r="D16" i="20"/>
  <c r="C23" i="16"/>
  <c r="C19" i="16"/>
  <c r="C7" i="16"/>
  <c r="C57" i="12"/>
  <c r="M539" i="1" l="1"/>
  <c r="C539" i="1" s="1"/>
  <c r="C542" i="36" s="1"/>
  <c r="F542" i="36" s="1"/>
  <c r="G542" i="36" s="1"/>
  <c r="H542" i="36" s="1"/>
  <c r="I542" i="36" s="1"/>
  <c r="J542" i="36" s="1"/>
  <c r="K542" i="36" s="1"/>
  <c r="L542" i="36" s="1"/>
  <c r="M542" i="36" s="1"/>
  <c r="N542" i="36" s="1"/>
  <c r="O542" i="36" s="1"/>
  <c r="M535" i="1"/>
  <c r="C535" i="1" s="1"/>
  <c r="C538" i="36" s="1"/>
  <c r="F538" i="36" s="1"/>
  <c r="M531" i="1"/>
  <c r="M527" i="1"/>
  <c r="C527" i="1" s="1"/>
  <c r="C530" i="36" s="1"/>
  <c r="M523" i="1"/>
  <c r="C523" i="1" s="1"/>
  <c r="C526" i="36" s="1"/>
  <c r="M519" i="1"/>
  <c r="C519" i="1" s="1"/>
  <c r="C522" i="36" s="1"/>
  <c r="M515" i="1"/>
  <c r="C515" i="1" s="1"/>
  <c r="C518" i="36" s="1"/>
  <c r="M511" i="1"/>
  <c r="C511" i="1" s="1"/>
  <c r="C514" i="36" s="1"/>
  <c r="M507" i="1"/>
  <c r="M503" i="1"/>
  <c r="C503" i="1" s="1"/>
  <c r="C506" i="36" s="1"/>
  <c r="F506" i="36" s="1"/>
  <c r="G506" i="36" s="1"/>
  <c r="H506" i="36" s="1"/>
  <c r="I506" i="36" s="1"/>
  <c r="J506" i="36" s="1"/>
  <c r="K506" i="36" s="1"/>
  <c r="L506" i="36" s="1"/>
  <c r="M506" i="36" s="1"/>
  <c r="N506" i="36" s="1"/>
  <c r="O506" i="36" s="1"/>
  <c r="M495" i="1"/>
  <c r="C495" i="1" s="1"/>
  <c r="C498" i="36" s="1"/>
  <c r="F498" i="36" s="1"/>
  <c r="G498" i="36" s="1"/>
  <c r="H498" i="36" s="1"/>
  <c r="I498" i="36" s="1"/>
  <c r="J498" i="36" s="1"/>
  <c r="K498" i="36" s="1"/>
  <c r="L498" i="36" s="1"/>
  <c r="M498" i="36" s="1"/>
  <c r="N498" i="36" s="1"/>
  <c r="O498" i="36" s="1"/>
  <c r="M491" i="1"/>
  <c r="C491" i="1" s="1"/>
  <c r="C494" i="36" s="1"/>
  <c r="F494" i="36" s="1"/>
  <c r="G494" i="36" s="1"/>
  <c r="H494" i="36" s="1"/>
  <c r="I494" i="36" s="1"/>
  <c r="J494" i="36" s="1"/>
  <c r="K494" i="36" s="1"/>
  <c r="L494" i="36" s="1"/>
  <c r="M494" i="36" s="1"/>
  <c r="N494" i="36" s="1"/>
  <c r="O494" i="36" s="1"/>
  <c r="M487" i="1"/>
  <c r="C487" i="1" s="1"/>
  <c r="C490" i="36" s="1"/>
  <c r="F490" i="36" s="1"/>
  <c r="G490" i="36" s="1"/>
  <c r="H490" i="36" s="1"/>
  <c r="I490" i="36" s="1"/>
  <c r="J490" i="36" s="1"/>
  <c r="K490" i="36" s="1"/>
  <c r="L490" i="36" s="1"/>
  <c r="M490" i="36" s="1"/>
  <c r="N490" i="36" s="1"/>
  <c r="O490" i="36" s="1"/>
  <c r="M483" i="1"/>
  <c r="E390" i="21"/>
  <c r="E389" i="21" s="1"/>
  <c r="E189" i="25"/>
  <c r="M541" i="1"/>
  <c r="C541" i="1" s="1"/>
  <c r="C544" i="36" s="1"/>
  <c r="M537" i="1"/>
  <c r="C537" i="1" s="1"/>
  <c r="C540" i="36" s="1"/>
  <c r="F540" i="36" s="1"/>
  <c r="G540" i="36" s="1"/>
  <c r="H540" i="36" s="1"/>
  <c r="I540" i="36" s="1"/>
  <c r="J540" i="36" s="1"/>
  <c r="K540" i="36" s="1"/>
  <c r="L540" i="36" s="1"/>
  <c r="M540" i="36" s="1"/>
  <c r="N540" i="36" s="1"/>
  <c r="O540" i="36" s="1"/>
  <c r="M533" i="1"/>
  <c r="M529" i="1"/>
  <c r="C529" i="1" s="1"/>
  <c r="C532" i="36" s="1"/>
  <c r="M525" i="1"/>
  <c r="C525" i="1" s="1"/>
  <c r="C528" i="36" s="1"/>
  <c r="M521" i="1"/>
  <c r="C524" i="36" s="1"/>
  <c r="M517" i="1"/>
  <c r="C517" i="1" s="1"/>
  <c r="C520" i="36" s="1"/>
  <c r="M513" i="1"/>
  <c r="C513" i="1" s="1"/>
  <c r="C516" i="36" s="1"/>
  <c r="M509" i="1"/>
  <c r="M505" i="1"/>
  <c r="C505" i="1" s="1"/>
  <c r="C508" i="36" s="1"/>
  <c r="M501" i="1"/>
  <c r="C501" i="1" s="1"/>
  <c r="C504" i="36" s="1"/>
  <c r="F504" i="36" s="1"/>
  <c r="G504" i="36" s="1"/>
  <c r="H504" i="36" s="1"/>
  <c r="I504" i="36" s="1"/>
  <c r="J504" i="36" s="1"/>
  <c r="K504" i="36" s="1"/>
  <c r="L504" i="36" s="1"/>
  <c r="M504" i="36" s="1"/>
  <c r="N504" i="36" s="1"/>
  <c r="O504" i="36" s="1"/>
  <c r="M497" i="1"/>
  <c r="M493" i="1"/>
  <c r="C493" i="1" s="1"/>
  <c r="C496" i="36" s="1"/>
  <c r="M489" i="1"/>
  <c r="C489" i="1" s="1"/>
  <c r="C492" i="36" s="1"/>
  <c r="F492" i="36" s="1"/>
  <c r="G492" i="36" s="1"/>
  <c r="H492" i="36" s="1"/>
  <c r="I492" i="36" s="1"/>
  <c r="J492" i="36" s="1"/>
  <c r="K492" i="36" s="1"/>
  <c r="L492" i="36" s="1"/>
  <c r="M492" i="36" s="1"/>
  <c r="N492" i="36" s="1"/>
  <c r="O492" i="36" s="1"/>
  <c r="M485" i="1"/>
  <c r="M540" i="1"/>
  <c r="C540" i="1" s="1"/>
  <c r="C543" i="36" s="1"/>
  <c r="M532" i="1"/>
  <c r="C532" i="1" s="1"/>
  <c r="C535" i="36" s="1"/>
  <c r="M528" i="1"/>
  <c r="M524" i="1"/>
  <c r="M520" i="1"/>
  <c r="M516" i="1"/>
  <c r="C516" i="1" s="1"/>
  <c r="C519" i="36" s="1"/>
  <c r="M512" i="1"/>
  <c r="C512" i="1" s="1"/>
  <c r="C515" i="36" s="1"/>
  <c r="M508" i="1"/>
  <c r="C508" i="1" s="1"/>
  <c r="M504" i="1"/>
  <c r="M500" i="1"/>
  <c r="M496" i="1"/>
  <c r="M492" i="1"/>
  <c r="C495" i="36" s="1"/>
  <c r="M488" i="1"/>
  <c r="C488" i="1" s="1"/>
  <c r="C491" i="36" s="1"/>
  <c r="F491" i="36" s="1"/>
  <c r="G491" i="36" s="1"/>
  <c r="H491" i="36" s="1"/>
  <c r="I491" i="36" s="1"/>
  <c r="J491" i="36" s="1"/>
  <c r="K491" i="36" s="1"/>
  <c r="L491" i="36" s="1"/>
  <c r="M491" i="36" s="1"/>
  <c r="N491" i="36" s="1"/>
  <c r="O491" i="36" s="1"/>
  <c r="M484" i="1"/>
  <c r="C484" i="1" s="1"/>
  <c r="C487" i="36" s="1"/>
  <c r="E66" i="24"/>
  <c r="E360" i="25"/>
  <c r="E361" i="33"/>
  <c r="E189" i="20"/>
  <c r="E390" i="22"/>
  <c r="E389" i="22" s="1"/>
  <c r="E189" i="24"/>
  <c r="E2" i="29"/>
  <c r="H2" i="29" s="1"/>
  <c r="L16" i="16" s="1"/>
  <c r="E66" i="23"/>
  <c r="E360" i="24"/>
  <c r="E66" i="25"/>
  <c r="L17" i="17"/>
  <c r="E9" i="25"/>
  <c r="E390" i="25"/>
  <c r="E389" i="25" s="1"/>
  <c r="E9" i="24"/>
  <c r="E189" i="23"/>
  <c r="E9" i="22"/>
  <c r="E66" i="22"/>
  <c r="E9" i="21"/>
  <c r="E66" i="21"/>
  <c r="E360" i="21"/>
  <c r="X69" i="1"/>
  <c r="X67" i="1"/>
  <c r="X65" i="1"/>
  <c r="X63" i="1"/>
  <c r="X61" i="1"/>
  <c r="X59" i="1"/>
  <c r="X57" i="1"/>
  <c r="X55" i="1"/>
  <c r="X53" i="1"/>
  <c r="X51" i="1"/>
  <c r="X49" i="1"/>
  <c r="X47" i="1"/>
  <c r="X45" i="1"/>
  <c r="X43" i="1"/>
  <c r="X41" i="1"/>
  <c r="X38" i="1"/>
  <c r="X36" i="1"/>
  <c r="X34" i="1"/>
  <c r="X32" i="1"/>
  <c r="X30" i="1"/>
  <c r="X28" i="1"/>
  <c r="X26" i="1"/>
  <c r="X24" i="1"/>
  <c r="X22" i="1"/>
  <c r="X20" i="1"/>
  <c r="X18" i="1"/>
  <c r="X16" i="1"/>
  <c r="X14" i="1"/>
  <c r="X12" i="1"/>
  <c r="X10" i="1"/>
  <c r="X70" i="1"/>
  <c r="X68" i="1"/>
  <c r="X66" i="1"/>
  <c r="X64" i="1"/>
  <c r="X62" i="1"/>
  <c r="X60" i="1"/>
  <c r="X58" i="1"/>
  <c r="X56" i="1"/>
  <c r="X54" i="1"/>
  <c r="X52" i="1"/>
  <c r="X50" i="1"/>
  <c r="X48" i="1"/>
  <c r="X46" i="1"/>
  <c r="X44" i="1"/>
  <c r="X42" i="1"/>
  <c r="X40" i="1"/>
  <c r="X37" i="1"/>
  <c r="X35" i="1"/>
  <c r="X33" i="1"/>
  <c r="X31" i="1"/>
  <c r="X29" i="1"/>
  <c r="X27" i="1"/>
  <c r="X25" i="1"/>
  <c r="X23" i="1"/>
  <c r="X21" i="1"/>
  <c r="X19" i="1"/>
  <c r="X17" i="1"/>
  <c r="X15" i="1"/>
  <c r="X13" i="1"/>
  <c r="X11" i="1"/>
  <c r="X8" i="1"/>
  <c r="E386" i="36"/>
  <c r="D384" i="36"/>
  <c r="E369" i="36"/>
  <c r="D367" i="36"/>
  <c r="G538" i="36"/>
  <c r="D561" i="36"/>
  <c r="C559" i="36"/>
  <c r="D564" i="36"/>
  <c r="C562" i="36"/>
  <c r="C367" i="36"/>
  <c r="C384" i="36"/>
  <c r="D573" i="36"/>
  <c r="C571" i="36"/>
  <c r="F495" i="36"/>
  <c r="C479" i="36"/>
  <c r="D481" i="36"/>
  <c r="X7" i="1"/>
  <c r="M480" i="1"/>
  <c r="M478" i="1"/>
  <c r="M476" i="1"/>
  <c r="M473" i="1"/>
  <c r="M471" i="1"/>
  <c r="C471" i="1" s="1"/>
  <c r="C474" i="36" s="1"/>
  <c r="M469" i="1"/>
  <c r="C469" i="1" s="1"/>
  <c r="C472" i="36" s="1"/>
  <c r="M467" i="1"/>
  <c r="M465" i="1"/>
  <c r="M463" i="1"/>
  <c r="M461" i="1"/>
  <c r="M459" i="1"/>
  <c r="M457" i="1"/>
  <c r="M455" i="1"/>
  <c r="M453" i="1"/>
  <c r="M451" i="1"/>
  <c r="M449" i="1"/>
  <c r="M447" i="1"/>
  <c r="C447" i="1" s="1"/>
  <c r="C450" i="36" s="1"/>
  <c r="D450" i="36" s="1"/>
  <c r="E450" i="36" s="1"/>
  <c r="F450" i="36" s="1"/>
  <c r="G450" i="36" s="1"/>
  <c r="H450" i="36" s="1"/>
  <c r="I450" i="36" s="1"/>
  <c r="J450" i="36" s="1"/>
  <c r="K450" i="36" s="1"/>
  <c r="L450" i="36" s="1"/>
  <c r="M450" i="36" s="1"/>
  <c r="N450" i="36" s="1"/>
  <c r="O450" i="36" s="1"/>
  <c r="M445" i="1"/>
  <c r="C445" i="1" s="1"/>
  <c r="C448" i="36" s="1"/>
  <c r="D448" i="36" s="1"/>
  <c r="E448" i="36" s="1"/>
  <c r="F448" i="36" s="1"/>
  <c r="G448" i="36" s="1"/>
  <c r="H448" i="36" s="1"/>
  <c r="I448" i="36" s="1"/>
  <c r="J448" i="36" s="1"/>
  <c r="K448" i="36" s="1"/>
  <c r="L448" i="36" s="1"/>
  <c r="M448" i="36" s="1"/>
  <c r="N448" i="36" s="1"/>
  <c r="O448" i="36" s="1"/>
  <c r="M443" i="1"/>
  <c r="M441" i="1"/>
  <c r="M439" i="1"/>
  <c r="C439" i="1" s="1"/>
  <c r="C442" i="36" s="1"/>
  <c r="M479" i="1"/>
  <c r="M477" i="1"/>
  <c r="M475" i="1"/>
  <c r="C475" i="1" s="1"/>
  <c r="C478" i="36" s="1"/>
  <c r="M474" i="1"/>
  <c r="M472" i="1"/>
  <c r="M470" i="1"/>
  <c r="M468" i="1"/>
  <c r="M466" i="1"/>
  <c r="C466" i="1" s="1"/>
  <c r="C469" i="36" s="1"/>
  <c r="M464" i="1"/>
  <c r="C464" i="1" s="1"/>
  <c r="C467" i="36" s="1"/>
  <c r="M462" i="1"/>
  <c r="M460" i="1"/>
  <c r="C460" i="1" s="1"/>
  <c r="C463" i="36" s="1"/>
  <c r="M458" i="1"/>
  <c r="C458" i="1" s="1"/>
  <c r="C461" i="36" s="1"/>
  <c r="M456" i="1"/>
  <c r="C456" i="1" s="1"/>
  <c r="C459" i="36" s="1"/>
  <c r="M454" i="1"/>
  <c r="M452" i="1"/>
  <c r="C452" i="1" s="1"/>
  <c r="C455" i="36" s="1"/>
  <c r="M450" i="1"/>
  <c r="C450" i="1" s="1"/>
  <c r="C453" i="36" s="1"/>
  <c r="M448" i="1"/>
  <c r="M446" i="1"/>
  <c r="M444" i="1"/>
  <c r="M442" i="1"/>
  <c r="M440" i="1"/>
  <c r="L13" i="14"/>
  <c r="L17" i="14"/>
  <c r="L19" i="14"/>
  <c r="L21" i="14"/>
  <c r="L23" i="14"/>
  <c r="C23" i="14" s="1"/>
  <c r="L25" i="14"/>
  <c r="L27" i="14"/>
  <c r="C27" i="14" s="1"/>
  <c r="L29" i="14"/>
  <c r="C29" i="14" s="1"/>
  <c r="L31" i="14"/>
  <c r="C31" i="14" s="1"/>
  <c r="L35" i="14"/>
  <c r="L37" i="14"/>
  <c r="C37" i="14" s="1"/>
  <c r="L11" i="14"/>
  <c r="C11" i="14" s="1"/>
  <c r="L9" i="14"/>
  <c r="C9" i="14" s="1"/>
  <c r="L16" i="14"/>
  <c r="C16" i="14" s="1"/>
  <c r="L18" i="14"/>
  <c r="C18" i="14" s="1"/>
  <c r="L20" i="14"/>
  <c r="L22" i="14"/>
  <c r="L24" i="14"/>
  <c r="L26" i="14"/>
  <c r="C26" i="14" s="1"/>
  <c r="L28" i="14"/>
  <c r="C28" i="14" s="1"/>
  <c r="L30" i="14"/>
  <c r="C30" i="14" s="1"/>
  <c r="L34" i="14"/>
  <c r="C34" i="14" s="1"/>
  <c r="L36" i="14"/>
  <c r="L38" i="14"/>
  <c r="C38" i="14" s="1"/>
  <c r="C8" i="14"/>
  <c r="M536" i="1"/>
  <c r="C536" i="1" s="1"/>
  <c r="C539" i="36" s="1"/>
  <c r="F539" i="36" s="1"/>
  <c r="G539" i="36" s="1"/>
  <c r="H539" i="36" s="1"/>
  <c r="I539" i="36" s="1"/>
  <c r="J539" i="36" s="1"/>
  <c r="K539" i="36" s="1"/>
  <c r="L539" i="36" s="1"/>
  <c r="M539" i="36" s="1"/>
  <c r="N539" i="36" s="1"/>
  <c r="O539" i="36" s="1"/>
  <c r="M534" i="1"/>
  <c r="C534" i="1" s="1"/>
  <c r="C537" i="36" s="1"/>
  <c r="C382" i="1"/>
  <c r="C10" i="15" s="1"/>
  <c r="M9" i="1"/>
  <c r="X371" i="1"/>
  <c r="M371" i="1"/>
  <c r="X369" i="1"/>
  <c r="M369" i="1"/>
  <c r="X367" i="1"/>
  <c r="M367" i="1"/>
  <c r="X365" i="1"/>
  <c r="M365" i="1"/>
  <c r="X363" i="1"/>
  <c r="M363" i="1"/>
  <c r="X361" i="1"/>
  <c r="M361" i="1"/>
  <c r="X359" i="1"/>
  <c r="M359" i="1"/>
  <c r="X357" i="1"/>
  <c r="M357" i="1"/>
  <c r="C357" i="1" s="1"/>
  <c r="C359" i="36" s="1"/>
  <c r="X355" i="1"/>
  <c r="M355" i="1"/>
  <c r="X353" i="1"/>
  <c r="M353" i="1"/>
  <c r="X351" i="1"/>
  <c r="M351" i="1"/>
  <c r="X349" i="1"/>
  <c r="M349" i="1"/>
  <c r="X347" i="1"/>
  <c r="M347" i="1"/>
  <c r="C347" i="1" s="1"/>
  <c r="C349" i="36" s="1"/>
  <c r="X345" i="1"/>
  <c r="M345" i="1"/>
  <c r="C345" i="1" s="1"/>
  <c r="C347" i="36" s="1"/>
  <c r="D347" i="36" s="1"/>
  <c r="E347" i="36" s="1"/>
  <c r="F347" i="36" s="1"/>
  <c r="G347" i="36" s="1"/>
  <c r="H347" i="36" s="1"/>
  <c r="I347" i="36" s="1"/>
  <c r="J347" i="36" s="1"/>
  <c r="K347" i="36" s="1"/>
  <c r="L347" i="36" s="1"/>
  <c r="M347" i="36" s="1"/>
  <c r="N347" i="36" s="1"/>
  <c r="O347" i="36" s="1"/>
  <c r="X343" i="1"/>
  <c r="M343" i="1"/>
  <c r="X341" i="1"/>
  <c r="M341" i="1"/>
  <c r="X339" i="1"/>
  <c r="M339" i="1"/>
  <c r="C339" i="1" s="1"/>
  <c r="C341" i="36" s="1"/>
  <c r="X337" i="1"/>
  <c r="M337" i="1"/>
  <c r="X335" i="1"/>
  <c r="M335" i="1"/>
  <c r="C335" i="1" s="1"/>
  <c r="C337" i="36" s="1"/>
  <c r="D337" i="36" s="1"/>
  <c r="E337" i="36" s="1"/>
  <c r="F337" i="36" s="1"/>
  <c r="G337" i="36" s="1"/>
  <c r="H337" i="36" s="1"/>
  <c r="I337" i="36" s="1"/>
  <c r="J337" i="36" s="1"/>
  <c r="K337" i="36" s="1"/>
  <c r="L337" i="36" s="1"/>
  <c r="M337" i="36" s="1"/>
  <c r="N337" i="36" s="1"/>
  <c r="O337" i="36" s="1"/>
  <c r="X333" i="1"/>
  <c r="M333" i="1"/>
  <c r="X331" i="1"/>
  <c r="M331" i="1"/>
  <c r="X329" i="1"/>
  <c r="M329" i="1"/>
  <c r="X327" i="1"/>
  <c r="M327" i="1"/>
  <c r="X325" i="1"/>
  <c r="M325" i="1"/>
  <c r="X323" i="1"/>
  <c r="M323" i="1"/>
  <c r="C323" i="1" s="1"/>
  <c r="C325" i="36" s="1"/>
  <c r="X321" i="1"/>
  <c r="M321" i="1"/>
  <c r="X319" i="1"/>
  <c r="M319" i="1"/>
  <c r="C319" i="1" s="1"/>
  <c r="C321" i="36" s="1"/>
  <c r="X317" i="1"/>
  <c r="M317" i="1"/>
  <c r="X315" i="1"/>
  <c r="M315" i="1"/>
  <c r="X313" i="1"/>
  <c r="M313" i="1"/>
  <c r="X311" i="1"/>
  <c r="M311" i="1"/>
  <c r="X309" i="1"/>
  <c r="M309" i="1"/>
  <c r="X307" i="1"/>
  <c r="M307" i="1"/>
  <c r="X305" i="1"/>
  <c r="M305" i="1"/>
  <c r="C305" i="1" s="1"/>
  <c r="C307" i="36" s="1"/>
  <c r="X303" i="1"/>
  <c r="M303" i="1"/>
  <c r="C303" i="1" s="1"/>
  <c r="C305" i="36" s="1"/>
  <c r="X301" i="1"/>
  <c r="M301" i="1"/>
  <c r="C301" i="1" s="1"/>
  <c r="C303" i="36" s="1"/>
  <c r="X299" i="1"/>
  <c r="M299" i="1"/>
  <c r="C299" i="1" s="1"/>
  <c r="C301" i="36" s="1"/>
  <c r="X297" i="1"/>
  <c r="M297" i="1"/>
  <c r="C297" i="1" s="1"/>
  <c r="C299" i="36" s="1"/>
  <c r="X295" i="1"/>
  <c r="M295" i="1"/>
  <c r="C295" i="1" s="1"/>
  <c r="C297" i="36" s="1"/>
  <c r="X293" i="1"/>
  <c r="M293" i="1"/>
  <c r="C293" i="1" s="1"/>
  <c r="C295" i="36" s="1"/>
  <c r="X291" i="1"/>
  <c r="M291" i="1"/>
  <c r="X289" i="1"/>
  <c r="M289" i="1"/>
  <c r="X287" i="1"/>
  <c r="M287" i="1"/>
  <c r="X285" i="1"/>
  <c r="M285" i="1"/>
  <c r="X283" i="1"/>
  <c r="M283" i="1"/>
  <c r="X281" i="1"/>
  <c r="M281" i="1"/>
  <c r="X279" i="1"/>
  <c r="M279" i="1"/>
  <c r="X277" i="1"/>
  <c r="M277" i="1"/>
  <c r="X275" i="1"/>
  <c r="M275" i="1"/>
  <c r="X273" i="1"/>
  <c r="M273" i="1"/>
  <c r="X271" i="1"/>
  <c r="M271" i="1"/>
  <c r="X269" i="1"/>
  <c r="M269" i="1"/>
  <c r="C269" i="1" s="1"/>
  <c r="C271" i="36" s="1"/>
  <c r="X267" i="1"/>
  <c r="M267" i="1"/>
  <c r="C267" i="1" s="1"/>
  <c r="C269" i="36" s="1"/>
  <c r="D269" i="36" s="1"/>
  <c r="E269" i="36" s="1"/>
  <c r="F269" i="36" s="1"/>
  <c r="G269" i="36" s="1"/>
  <c r="H269" i="36" s="1"/>
  <c r="I269" i="36" s="1"/>
  <c r="J269" i="36" s="1"/>
  <c r="K269" i="36" s="1"/>
  <c r="L269" i="36" s="1"/>
  <c r="M269" i="36" s="1"/>
  <c r="N269" i="36" s="1"/>
  <c r="O269" i="36" s="1"/>
  <c r="X265" i="1"/>
  <c r="M265" i="1"/>
  <c r="C267" i="36" s="1"/>
  <c r="D267" i="36" s="1"/>
  <c r="E267" i="36" s="1"/>
  <c r="F267" i="36" s="1"/>
  <c r="G267" i="36" s="1"/>
  <c r="H267" i="36" s="1"/>
  <c r="I267" i="36" s="1"/>
  <c r="J267" i="36" s="1"/>
  <c r="K267" i="36" s="1"/>
  <c r="L267" i="36" s="1"/>
  <c r="M267" i="36" s="1"/>
  <c r="N267" i="36" s="1"/>
  <c r="O267" i="36" s="1"/>
  <c r="X263" i="1"/>
  <c r="M263" i="1"/>
  <c r="C263" i="1" s="1"/>
  <c r="C265" i="36" s="1"/>
  <c r="X261" i="1"/>
  <c r="M261" i="1"/>
  <c r="C263" i="36" s="1"/>
  <c r="D263" i="36" s="1"/>
  <c r="E263" i="36" s="1"/>
  <c r="F263" i="36" s="1"/>
  <c r="G263" i="36" s="1"/>
  <c r="H263" i="36" s="1"/>
  <c r="I263" i="36" s="1"/>
  <c r="J263" i="36" s="1"/>
  <c r="K263" i="36" s="1"/>
  <c r="L263" i="36" s="1"/>
  <c r="M263" i="36" s="1"/>
  <c r="N263" i="36" s="1"/>
  <c r="O263" i="36" s="1"/>
  <c r="X259" i="1"/>
  <c r="M259" i="1"/>
  <c r="C259" i="1" s="1"/>
  <c r="C261" i="36" s="1"/>
  <c r="X257" i="1"/>
  <c r="M257" i="1"/>
  <c r="C257" i="1" s="1"/>
  <c r="C259" i="36" s="1"/>
  <c r="X255" i="1"/>
  <c r="M255" i="1"/>
  <c r="C255" i="1" s="1"/>
  <c r="C257" i="36" s="1"/>
  <c r="X253" i="1"/>
  <c r="M253" i="1"/>
  <c r="C255" i="36" s="1"/>
  <c r="X251" i="1"/>
  <c r="M251" i="1"/>
  <c r="X249" i="1"/>
  <c r="M249" i="1"/>
  <c r="X247" i="1"/>
  <c r="M247" i="1"/>
  <c r="X245" i="1"/>
  <c r="M245" i="1"/>
  <c r="X243" i="1"/>
  <c r="M243" i="1"/>
  <c r="C243" i="1" s="1"/>
  <c r="C245" i="36" s="1"/>
  <c r="X241" i="1"/>
  <c r="M241" i="1"/>
  <c r="X239" i="1"/>
  <c r="M239" i="1"/>
  <c r="X237" i="1"/>
  <c r="M237" i="1"/>
  <c r="X235" i="1"/>
  <c r="M235" i="1"/>
  <c r="C237" i="36" s="1"/>
  <c r="D237" i="36" s="1"/>
  <c r="E237" i="36" s="1"/>
  <c r="F237" i="36" s="1"/>
  <c r="G237" i="36" s="1"/>
  <c r="H237" i="36" s="1"/>
  <c r="I237" i="36" s="1"/>
  <c r="J237" i="36" s="1"/>
  <c r="K237" i="36" s="1"/>
  <c r="L237" i="36" s="1"/>
  <c r="M237" i="36" s="1"/>
  <c r="N237" i="36" s="1"/>
  <c r="O237" i="36" s="1"/>
  <c r="X233" i="1"/>
  <c r="M233" i="1"/>
  <c r="X231" i="1"/>
  <c r="M231" i="1"/>
  <c r="C233" i="36" s="1"/>
  <c r="X229" i="1"/>
  <c r="M229" i="1"/>
  <c r="X227" i="1"/>
  <c r="M227" i="1"/>
  <c r="C227" i="1" s="1"/>
  <c r="C229" i="36" s="1"/>
  <c r="X225" i="1"/>
  <c r="M225" i="1"/>
  <c r="X223" i="1"/>
  <c r="M223" i="1"/>
  <c r="X221" i="1"/>
  <c r="M221" i="1"/>
  <c r="X219" i="1"/>
  <c r="M219" i="1"/>
  <c r="X217" i="1"/>
  <c r="M217" i="1"/>
  <c r="X215" i="1"/>
  <c r="M215" i="1"/>
  <c r="X213" i="1"/>
  <c r="M213" i="1"/>
  <c r="X211" i="1"/>
  <c r="M211" i="1"/>
  <c r="X209" i="1"/>
  <c r="M209" i="1"/>
  <c r="C209" i="1" s="1"/>
  <c r="C211" i="36" s="1"/>
  <c r="X207" i="1"/>
  <c r="M207" i="1"/>
  <c r="C209" i="36" s="1"/>
  <c r="D209" i="36" s="1"/>
  <c r="E209" i="36" s="1"/>
  <c r="F209" i="36" s="1"/>
  <c r="G209" i="36" s="1"/>
  <c r="H209" i="36" s="1"/>
  <c r="I209" i="36" s="1"/>
  <c r="J209" i="36" s="1"/>
  <c r="K209" i="36" s="1"/>
  <c r="L209" i="36" s="1"/>
  <c r="M209" i="36" s="1"/>
  <c r="N209" i="36" s="1"/>
  <c r="O209" i="36" s="1"/>
  <c r="X205" i="1"/>
  <c r="M205" i="1"/>
  <c r="X203" i="1"/>
  <c r="M203" i="1"/>
  <c r="X201" i="1"/>
  <c r="M201" i="1"/>
  <c r="X199" i="1"/>
  <c r="M199" i="1"/>
  <c r="X197" i="1"/>
  <c r="M197" i="1"/>
  <c r="X195" i="1"/>
  <c r="M195" i="1"/>
  <c r="X193" i="1"/>
  <c r="M193" i="1"/>
  <c r="X191" i="1"/>
  <c r="M191" i="1"/>
  <c r="C191" i="1" s="1"/>
  <c r="C193" i="36" s="1"/>
  <c r="X189" i="1"/>
  <c r="M189" i="1"/>
  <c r="X187" i="1"/>
  <c r="M187" i="1"/>
  <c r="X185" i="1"/>
  <c r="M185" i="1"/>
  <c r="X183" i="1"/>
  <c r="M183" i="1"/>
  <c r="X181" i="1"/>
  <c r="M181" i="1"/>
  <c r="X179" i="1"/>
  <c r="M179" i="1"/>
  <c r="X177" i="1"/>
  <c r="M177" i="1"/>
  <c r="X175" i="1"/>
  <c r="M175" i="1"/>
  <c r="X173" i="1"/>
  <c r="M173" i="1"/>
  <c r="X171" i="1"/>
  <c r="M171" i="1"/>
  <c r="X169" i="1"/>
  <c r="M169" i="1"/>
  <c r="X167" i="1"/>
  <c r="M167" i="1"/>
  <c r="C169" i="36" s="1"/>
  <c r="D169" i="36" s="1"/>
  <c r="E169" i="36" s="1"/>
  <c r="F169" i="36" s="1"/>
  <c r="G169" i="36" s="1"/>
  <c r="H169" i="36" s="1"/>
  <c r="I169" i="36" s="1"/>
  <c r="J169" i="36" s="1"/>
  <c r="K169" i="36" s="1"/>
  <c r="L169" i="36" s="1"/>
  <c r="M169" i="36" s="1"/>
  <c r="N169" i="36" s="1"/>
  <c r="O169" i="36" s="1"/>
  <c r="X165" i="1"/>
  <c r="M165" i="1"/>
  <c r="C167" i="36" s="1"/>
  <c r="D167" i="36" s="1"/>
  <c r="X163" i="1"/>
  <c r="M163" i="1"/>
  <c r="C163" i="1" s="1"/>
  <c r="C165" i="36" s="1"/>
  <c r="X161" i="1"/>
  <c r="M161" i="1"/>
  <c r="X159" i="1"/>
  <c r="M159" i="1"/>
  <c r="X157" i="1"/>
  <c r="M157" i="1"/>
  <c r="X155" i="1"/>
  <c r="M155" i="1"/>
  <c r="X153" i="1"/>
  <c r="M153" i="1"/>
  <c r="X151" i="1"/>
  <c r="M151" i="1"/>
  <c r="X149" i="1"/>
  <c r="M149" i="1"/>
  <c r="C149" i="1" s="1"/>
  <c r="C151" i="36" s="1"/>
  <c r="X147" i="1"/>
  <c r="M147" i="1"/>
  <c r="C147" i="1" s="1"/>
  <c r="C149" i="36" s="1"/>
  <c r="X145" i="1"/>
  <c r="M145" i="1"/>
  <c r="X143" i="1"/>
  <c r="M143" i="1"/>
  <c r="C143" i="1" s="1"/>
  <c r="C145" i="36" s="1"/>
  <c r="X141" i="1"/>
  <c r="M141" i="1"/>
  <c r="C143" i="36" s="1"/>
  <c r="D143" i="36" s="1"/>
  <c r="E143" i="36" s="1"/>
  <c r="F143" i="36" s="1"/>
  <c r="G143" i="36" s="1"/>
  <c r="H143" i="36" s="1"/>
  <c r="I143" i="36" s="1"/>
  <c r="J143" i="36" s="1"/>
  <c r="K143" i="36" s="1"/>
  <c r="L143" i="36" s="1"/>
  <c r="M143" i="36" s="1"/>
  <c r="N143" i="36" s="1"/>
  <c r="O143" i="36" s="1"/>
  <c r="X139" i="1"/>
  <c r="M139" i="1"/>
  <c r="C141" i="36" s="1"/>
  <c r="D141" i="36" s="1"/>
  <c r="E141" i="36" s="1"/>
  <c r="F141" i="36" s="1"/>
  <c r="G141" i="36" s="1"/>
  <c r="H141" i="36" s="1"/>
  <c r="I141" i="36" s="1"/>
  <c r="J141" i="36" s="1"/>
  <c r="K141" i="36" s="1"/>
  <c r="L141" i="36" s="1"/>
  <c r="M141" i="36" s="1"/>
  <c r="N141" i="36" s="1"/>
  <c r="O141" i="36" s="1"/>
  <c r="X137" i="1"/>
  <c r="M137" i="1"/>
  <c r="C139" i="36" s="1"/>
  <c r="D139" i="36" s="1"/>
  <c r="E139" i="36" s="1"/>
  <c r="F139" i="36" s="1"/>
  <c r="G139" i="36" s="1"/>
  <c r="H139" i="36" s="1"/>
  <c r="I139" i="36" s="1"/>
  <c r="J139" i="36" s="1"/>
  <c r="K139" i="36" s="1"/>
  <c r="L139" i="36" s="1"/>
  <c r="M139" i="36" s="1"/>
  <c r="N139" i="36" s="1"/>
  <c r="O139" i="36" s="1"/>
  <c r="X135" i="1"/>
  <c r="M135" i="1"/>
  <c r="C135" i="1" s="1"/>
  <c r="C137" i="36" s="1"/>
  <c r="X133" i="1"/>
  <c r="M133" i="1"/>
  <c r="X131" i="1"/>
  <c r="M131" i="1"/>
  <c r="X129" i="1"/>
  <c r="M129" i="1"/>
  <c r="X127" i="1"/>
  <c r="M127" i="1"/>
  <c r="C129" i="36" s="1"/>
  <c r="D129" i="36" s="1"/>
  <c r="E129" i="36" s="1"/>
  <c r="F129" i="36" s="1"/>
  <c r="G129" i="36" s="1"/>
  <c r="H129" i="36" s="1"/>
  <c r="I129" i="36" s="1"/>
  <c r="J129" i="36" s="1"/>
  <c r="K129" i="36" s="1"/>
  <c r="L129" i="36" s="1"/>
  <c r="M129" i="36" s="1"/>
  <c r="N129" i="36" s="1"/>
  <c r="O129" i="36" s="1"/>
  <c r="X125" i="1"/>
  <c r="M125" i="1"/>
  <c r="C125" i="1" s="1"/>
  <c r="C127" i="36" s="1"/>
  <c r="D127" i="36" s="1"/>
  <c r="E127" i="36" s="1"/>
  <c r="F127" i="36" s="1"/>
  <c r="G127" i="36" s="1"/>
  <c r="H127" i="36" s="1"/>
  <c r="I127" i="36" s="1"/>
  <c r="J127" i="36" s="1"/>
  <c r="K127" i="36" s="1"/>
  <c r="L127" i="36" s="1"/>
  <c r="M127" i="36" s="1"/>
  <c r="N127" i="36" s="1"/>
  <c r="O127" i="36" s="1"/>
  <c r="X123" i="1"/>
  <c r="M123" i="1"/>
  <c r="C125" i="36" s="1"/>
  <c r="D125" i="36" s="1"/>
  <c r="E125" i="36" s="1"/>
  <c r="F125" i="36" s="1"/>
  <c r="G125" i="36" s="1"/>
  <c r="H125" i="36" s="1"/>
  <c r="I125" i="36" s="1"/>
  <c r="J125" i="36" s="1"/>
  <c r="K125" i="36" s="1"/>
  <c r="L125" i="36" s="1"/>
  <c r="M125" i="36" s="1"/>
  <c r="N125" i="36" s="1"/>
  <c r="O125" i="36" s="1"/>
  <c r="X121" i="1"/>
  <c r="M121" i="1"/>
  <c r="C121" i="1" s="1"/>
  <c r="C123" i="36" s="1"/>
  <c r="D123" i="36" s="1"/>
  <c r="E123" i="36" s="1"/>
  <c r="F123" i="36" s="1"/>
  <c r="G123" i="36" s="1"/>
  <c r="H123" i="36" s="1"/>
  <c r="I123" i="36" s="1"/>
  <c r="J123" i="36" s="1"/>
  <c r="K123" i="36" s="1"/>
  <c r="L123" i="36" s="1"/>
  <c r="M123" i="36" s="1"/>
  <c r="N123" i="36" s="1"/>
  <c r="O123" i="36" s="1"/>
  <c r="X119" i="1"/>
  <c r="M119" i="1"/>
  <c r="C121" i="36" s="1"/>
  <c r="D121" i="36" s="1"/>
  <c r="E121" i="36" s="1"/>
  <c r="F121" i="36" s="1"/>
  <c r="G121" i="36" s="1"/>
  <c r="H121" i="36" s="1"/>
  <c r="I121" i="36" s="1"/>
  <c r="J121" i="36" s="1"/>
  <c r="K121" i="36" s="1"/>
  <c r="L121" i="36" s="1"/>
  <c r="M121" i="36" s="1"/>
  <c r="N121" i="36" s="1"/>
  <c r="O121" i="36" s="1"/>
  <c r="X117" i="1"/>
  <c r="M117" i="1"/>
  <c r="C119" i="36" s="1"/>
  <c r="D119" i="36" s="1"/>
  <c r="E119" i="36" s="1"/>
  <c r="F119" i="36" s="1"/>
  <c r="G119" i="36" s="1"/>
  <c r="H119" i="36" s="1"/>
  <c r="I119" i="36" s="1"/>
  <c r="J119" i="36" s="1"/>
  <c r="K119" i="36" s="1"/>
  <c r="L119" i="36" s="1"/>
  <c r="M119" i="36" s="1"/>
  <c r="N119" i="36" s="1"/>
  <c r="O119" i="36" s="1"/>
  <c r="X115" i="1"/>
  <c r="M115" i="1"/>
  <c r="C117" i="36" s="1"/>
  <c r="D117" i="36" s="1"/>
  <c r="E117" i="36" s="1"/>
  <c r="F117" i="36" s="1"/>
  <c r="G117" i="36" s="1"/>
  <c r="H117" i="36" s="1"/>
  <c r="I117" i="36" s="1"/>
  <c r="J117" i="36" s="1"/>
  <c r="K117" i="36" s="1"/>
  <c r="L117" i="36" s="1"/>
  <c r="M117" i="36" s="1"/>
  <c r="N117" i="36" s="1"/>
  <c r="O117" i="36" s="1"/>
  <c r="X113" i="1"/>
  <c r="M113" i="1"/>
  <c r="C115" i="36" s="1"/>
  <c r="D115" i="36" s="1"/>
  <c r="E115" i="36" s="1"/>
  <c r="F115" i="36" s="1"/>
  <c r="G115" i="36" s="1"/>
  <c r="H115" i="36" s="1"/>
  <c r="I115" i="36" s="1"/>
  <c r="J115" i="36" s="1"/>
  <c r="K115" i="36" s="1"/>
  <c r="L115" i="36" s="1"/>
  <c r="M115" i="36" s="1"/>
  <c r="N115" i="36" s="1"/>
  <c r="O115" i="36" s="1"/>
  <c r="X111" i="1"/>
  <c r="M111" i="1"/>
  <c r="C113" i="36" s="1"/>
  <c r="X109" i="1"/>
  <c r="M109" i="1"/>
  <c r="X107" i="1"/>
  <c r="M107" i="1"/>
  <c r="X105" i="1"/>
  <c r="M105" i="1"/>
  <c r="X103" i="1"/>
  <c r="M103" i="1"/>
  <c r="X101" i="1"/>
  <c r="M101" i="1"/>
  <c r="X99" i="1"/>
  <c r="M99" i="1"/>
  <c r="X97" i="1"/>
  <c r="M97" i="1"/>
  <c r="X95" i="1"/>
  <c r="M95" i="1"/>
  <c r="X93" i="1"/>
  <c r="M93" i="1"/>
  <c r="X91" i="1"/>
  <c r="M91" i="1"/>
  <c r="C93" i="36" s="1"/>
  <c r="D93" i="36" s="1"/>
  <c r="E93" i="36" s="1"/>
  <c r="F93" i="36" s="1"/>
  <c r="G93" i="36" s="1"/>
  <c r="H93" i="36" s="1"/>
  <c r="I93" i="36" s="1"/>
  <c r="J93" i="36" s="1"/>
  <c r="K93" i="36" s="1"/>
  <c r="L93" i="36" s="1"/>
  <c r="M93" i="36" s="1"/>
  <c r="N93" i="36" s="1"/>
  <c r="O93" i="36" s="1"/>
  <c r="X89" i="1"/>
  <c r="M89" i="1"/>
  <c r="C89" i="1" s="1"/>
  <c r="C91" i="36" s="1"/>
  <c r="X87" i="1"/>
  <c r="M87" i="1"/>
  <c r="C89" i="36" s="1"/>
  <c r="D89" i="36" s="1"/>
  <c r="E89" i="36" s="1"/>
  <c r="F89" i="36" s="1"/>
  <c r="G89" i="36" s="1"/>
  <c r="H89" i="36" s="1"/>
  <c r="I89" i="36" s="1"/>
  <c r="J89" i="36" s="1"/>
  <c r="K89" i="36" s="1"/>
  <c r="L89" i="36" s="1"/>
  <c r="M89" i="36" s="1"/>
  <c r="N89" i="36" s="1"/>
  <c r="O89" i="36" s="1"/>
  <c r="X85" i="1"/>
  <c r="M85" i="1"/>
  <c r="X83" i="1"/>
  <c r="M83" i="1"/>
  <c r="X81" i="1"/>
  <c r="M81" i="1"/>
  <c r="C83" i="36" s="1"/>
  <c r="D83" i="36" s="1"/>
  <c r="E83" i="36" s="1"/>
  <c r="F83" i="36" s="1"/>
  <c r="G83" i="36" s="1"/>
  <c r="H83" i="36" s="1"/>
  <c r="I83" i="36" s="1"/>
  <c r="J83" i="36" s="1"/>
  <c r="K83" i="36" s="1"/>
  <c r="L83" i="36" s="1"/>
  <c r="M83" i="36" s="1"/>
  <c r="N83" i="36" s="1"/>
  <c r="O83" i="36" s="1"/>
  <c r="X79" i="1"/>
  <c r="M79" i="1"/>
  <c r="C81" i="36" s="1"/>
  <c r="D81" i="36" s="1"/>
  <c r="E81" i="36" s="1"/>
  <c r="F81" i="36" s="1"/>
  <c r="G81" i="36" s="1"/>
  <c r="H81" i="36" s="1"/>
  <c r="I81" i="36" s="1"/>
  <c r="J81" i="36" s="1"/>
  <c r="K81" i="36" s="1"/>
  <c r="L81" i="36" s="1"/>
  <c r="M81" i="36" s="1"/>
  <c r="N81" i="36" s="1"/>
  <c r="O81" i="36" s="1"/>
  <c r="X77" i="1"/>
  <c r="M77" i="1"/>
  <c r="C79" i="36" s="1"/>
  <c r="D79" i="36" s="1"/>
  <c r="E79" i="36" s="1"/>
  <c r="F79" i="36" s="1"/>
  <c r="G79" i="36" s="1"/>
  <c r="H79" i="36" s="1"/>
  <c r="I79" i="36" s="1"/>
  <c r="J79" i="36" s="1"/>
  <c r="K79" i="36" s="1"/>
  <c r="L79" i="36" s="1"/>
  <c r="M79" i="36" s="1"/>
  <c r="N79" i="36" s="1"/>
  <c r="O79" i="36" s="1"/>
  <c r="X75" i="1"/>
  <c r="M75" i="1"/>
  <c r="C77" i="36" s="1"/>
  <c r="D77" i="36" s="1"/>
  <c r="E77" i="36" s="1"/>
  <c r="F77" i="36" s="1"/>
  <c r="G77" i="36" s="1"/>
  <c r="H77" i="36" s="1"/>
  <c r="I77" i="36" s="1"/>
  <c r="J77" i="36" s="1"/>
  <c r="K77" i="36" s="1"/>
  <c r="L77" i="36" s="1"/>
  <c r="M77" i="36" s="1"/>
  <c r="N77" i="36" s="1"/>
  <c r="O77" i="36" s="1"/>
  <c r="X73" i="1"/>
  <c r="M73" i="1"/>
  <c r="C75" i="36" s="1"/>
  <c r="D75" i="36" s="1"/>
  <c r="E75" i="36" s="1"/>
  <c r="F75" i="36" s="1"/>
  <c r="G75" i="36" s="1"/>
  <c r="H75" i="36" s="1"/>
  <c r="I75" i="36" s="1"/>
  <c r="J75" i="36" s="1"/>
  <c r="K75" i="36" s="1"/>
  <c r="L75" i="36" s="1"/>
  <c r="M75" i="36" s="1"/>
  <c r="N75" i="36" s="1"/>
  <c r="O75" i="36" s="1"/>
  <c r="X71" i="1"/>
  <c r="M71" i="1"/>
  <c r="C71" i="1" s="1"/>
  <c r="C73" i="36" s="1"/>
  <c r="D73" i="36" s="1"/>
  <c r="E73" i="36" s="1"/>
  <c r="F73" i="36" s="1"/>
  <c r="G73" i="36" s="1"/>
  <c r="H73" i="36" s="1"/>
  <c r="I73" i="36" s="1"/>
  <c r="J73" i="36" s="1"/>
  <c r="K73" i="36" s="1"/>
  <c r="L73" i="36" s="1"/>
  <c r="M73" i="36" s="1"/>
  <c r="N73" i="36" s="1"/>
  <c r="O73" i="36" s="1"/>
  <c r="X437" i="1"/>
  <c r="M437" i="1"/>
  <c r="C437" i="1" s="1"/>
  <c r="C440" i="36" s="1"/>
  <c r="D440" i="36" s="1"/>
  <c r="X435" i="1"/>
  <c r="M435" i="1"/>
  <c r="C435" i="1" s="1"/>
  <c r="C438" i="36" s="1"/>
  <c r="X433" i="1"/>
  <c r="M433" i="1"/>
  <c r="C433" i="1" s="1"/>
  <c r="C436" i="36" s="1"/>
  <c r="X431" i="1"/>
  <c r="M431" i="1"/>
  <c r="X429" i="1"/>
  <c r="M429" i="1"/>
  <c r="X427" i="1"/>
  <c r="M427" i="1"/>
  <c r="C427" i="1" s="1"/>
  <c r="C430" i="36" s="1"/>
  <c r="X425" i="1"/>
  <c r="M425" i="1"/>
  <c r="C425" i="1" s="1"/>
  <c r="C428" i="36" s="1"/>
  <c r="X423" i="1"/>
  <c r="M423" i="1"/>
  <c r="C423" i="1" s="1"/>
  <c r="C426" i="36" s="1"/>
  <c r="X421" i="1"/>
  <c r="M421" i="1"/>
  <c r="C421" i="1" s="1"/>
  <c r="C424" i="36" s="1"/>
  <c r="X419" i="1"/>
  <c r="M419" i="1"/>
  <c r="C419" i="1" s="1"/>
  <c r="C422" i="36" s="1"/>
  <c r="X417" i="1"/>
  <c r="M417" i="1"/>
  <c r="C420" i="36" s="1"/>
  <c r="X415" i="1"/>
  <c r="M415" i="1"/>
  <c r="X413" i="1"/>
  <c r="M413" i="1"/>
  <c r="X411" i="1"/>
  <c r="M411" i="1"/>
  <c r="X409" i="1"/>
  <c r="M409" i="1"/>
  <c r="C409" i="1" s="1"/>
  <c r="C412" i="36" s="1"/>
  <c r="D412" i="36" s="1"/>
  <c r="E412" i="36" s="1"/>
  <c r="F412" i="36" s="1"/>
  <c r="G412" i="36" s="1"/>
  <c r="H412" i="36" s="1"/>
  <c r="I412" i="36" s="1"/>
  <c r="J412" i="36" s="1"/>
  <c r="K412" i="36" s="1"/>
  <c r="L412" i="36" s="1"/>
  <c r="M412" i="36" s="1"/>
  <c r="N412" i="36" s="1"/>
  <c r="O412" i="36" s="1"/>
  <c r="X407" i="1"/>
  <c r="M407" i="1"/>
  <c r="C407" i="1" s="1"/>
  <c r="C410" i="36" s="1"/>
  <c r="D410" i="36" s="1"/>
  <c r="E410" i="36" s="1"/>
  <c r="F410" i="36" s="1"/>
  <c r="G410" i="36" s="1"/>
  <c r="H410" i="36" s="1"/>
  <c r="I410" i="36" s="1"/>
  <c r="J410" i="36" s="1"/>
  <c r="K410" i="36" s="1"/>
  <c r="L410" i="36" s="1"/>
  <c r="M410" i="36" s="1"/>
  <c r="N410" i="36" s="1"/>
  <c r="O410" i="36" s="1"/>
  <c r="X405" i="1"/>
  <c r="M405" i="1"/>
  <c r="C405" i="1" s="1"/>
  <c r="C408" i="36" s="1"/>
  <c r="X403" i="1"/>
  <c r="M403" i="1"/>
  <c r="C403" i="1" s="1"/>
  <c r="C406" i="36" s="1"/>
  <c r="X401" i="1"/>
  <c r="M401" i="1"/>
  <c r="X399" i="1"/>
  <c r="M399" i="1"/>
  <c r="X397" i="1"/>
  <c r="M397" i="1"/>
  <c r="X395" i="1"/>
  <c r="M395" i="1"/>
  <c r="X393" i="1"/>
  <c r="M393" i="1"/>
  <c r="X391" i="1"/>
  <c r="M391" i="1"/>
  <c r="X389" i="1"/>
  <c r="M389" i="1"/>
  <c r="X387" i="1"/>
  <c r="M387" i="1"/>
  <c r="X386" i="1"/>
  <c r="M386" i="1"/>
  <c r="X384" i="1"/>
  <c r="M384" i="1"/>
  <c r="X382" i="1"/>
  <c r="M382" i="1"/>
  <c r="X380" i="1"/>
  <c r="M380" i="1"/>
  <c r="X378" i="1"/>
  <c r="M378" i="1"/>
  <c r="X376" i="1"/>
  <c r="M376" i="1"/>
  <c r="X374" i="1"/>
  <c r="M374" i="1"/>
  <c r="M7" i="1"/>
  <c r="M11" i="1"/>
  <c r="C13" i="36" s="1"/>
  <c r="M13" i="1"/>
  <c r="M15" i="1"/>
  <c r="C15" i="1" s="1"/>
  <c r="C17" i="36" s="1"/>
  <c r="M17" i="1"/>
  <c r="M19" i="1"/>
  <c r="M21" i="1"/>
  <c r="M23" i="1"/>
  <c r="M25" i="1"/>
  <c r="C25" i="1" s="1"/>
  <c r="C27" i="36" s="1"/>
  <c r="M27" i="1"/>
  <c r="C29" i="36" s="1"/>
  <c r="D29" i="36" s="1"/>
  <c r="M29" i="1"/>
  <c r="C31" i="36" s="1"/>
  <c r="D31" i="36" s="1"/>
  <c r="E31" i="36" s="1"/>
  <c r="F31" i="36" s="1"/>
  <c r="G31" i="36" s="1"/>
  <c r="H31" i="36" s="1"/>
  <c r="I31" i="36" s="1"/>
  <c r="J31" i="36" s="1"/>
  <c r="K31" i="36" s="1"/>
  <c r="L31" i="36" s="1"/>
  <c r="M31" i="36" s="1"/>
  <c r="N31" i="36" s="1"/>
  <c r="O31" i="36" s="1"/>
  <c r="M31" i="1"/>
  <c r="C33" i="36" s="1"/>
  <c r="D33" i="36" s="1"/>
  <c r="E33" i="36" s="1"/>
  <c r="F33" i="36" s="1"/>
  <c r="G33" i="36" s="1"/>
  <c r="H33" i="36" s="1"/>
  <c r="I33" i="36" s="1"/>
  <c r="J33" i="36" s="1"/>
  <c r="K33" i="36" s="1"/>
  <c r="L33" i="36" s="1"/>
  <c r="M33" i="36" s="1"/>
  <c r="N33" i="36" s="1"/>
  <c r="O33" i="36" s="1"/>
  <c r="M33" i="1"/>
  <c r="M35" i="1"/>
  <c r="M37" i="1"/>
  <c r="M41" i="1"/>
  <c r="M43" i="1"/>
  <c r="M45" i="1"/>
  <c r="M47" i="1"/>
  <c r="C47" i="1" s="1"/>
  <c r="C49" i="36" s="1"/>
  <c r="M49" i="1"/>
  <c r="M51" i="1"/>
  <c r="C51" i="1" s="1"/>
  <c r="C53" i="36" s="1"/>
  <c r="M53" i="1"/>
  <c r="C53" i="1" s="1"/>
  <c r="C55" i="36" s="1"/>
  <c r="M55" i="1"/>
  <c r="C55" i="1" s="1"/>
  <c r="C57" i="36" s="1"/>
  <c r="M57" i="1"/>
  <c r="M59" i="1"/>
  <c r="C59" i="1" s="1"/>
  <c r="M61" i="1"/>
  <c r="M63" i="1"/>
  <c r="C63" i="1" s="1"/>
  <c r="M65" i="1"/>
  <c r="M67" i="1"/>
  <c r="C69" i="36" s="1"/>
  <c r="M69" i="1"/>
  <c r="C71" i="36" s="1"/>
  <c r="D71" i="36" s="1"/>
  <c r="E71" i="36" s="1"/>
  <c r="F71" i="36" s="1"/>
  <c r="G71" i="36" s="1"/>
  <c r="H71" i="36" s="1"/>
  <c r="I71" i="36" s="1"/>
  <c r="J71" i="36" s="1"/>
  <c r="K71" i="36" s="1"/>
  <c r="L71" i="36" s="1"/>
  <c r="M71" i="36" s="1"/>
  <c r="N71" i="36" s="1"/>
  <c r="O71" i="36" s="1"/>
  <c r="X372" i="1"/>
  <c r="M372" i="1"/>
  <c r="X370" i="1"/>
  <c r="M370" i="1"/>
  <c r="X368" i="1"/>
  <c r="M368" i="1"/>
  <c r="X366" i="1"/>
  <c r="M366" i="1"/>
  <c r="X364" i="1"/>
  <c r="M364" i="1"/>
  <c r="X362" i="1"/>
  <c r="M362" i="1"/>
  <c r="X360" i="1"/>
  <c r="M360" i="1"/>
  <c r="X358" i="1"/>
  <c r="M358" i="1"/>
  <c r="X356" i="1"/>
  <c r="M356" i="1"/>
  <c r="C356" i="1" s="1"/>
  <c r="C358" i="36" s="1"/>
  <c r="X354" i="1"/>
  <c r="M354" i="1"/>
  <c r="X352" i="1"/>
  <c r="M352" i="1"/>
  <c r="C352" i="1" s="1"/>
  <c r="C354" i="36" s="1"/>
  <c r="D354" i="36" s="1"/>
  <c r="E354" i="36" s="1"/>
  <c r="F354" i="36" s="1"/>
  <c r="G354" i="36" s="1"/>
  <c r="H354" i="36" s="1"/>
  <c r="I354" i="36" s="1"/>
  <c r="J354" i="36" s="1"/>
  <c r="K354" i="36" s="1"/>
  <c r="L354" i="36" s="1"/>
  <c r="M354" i="36" s="1"/>
  <c r="N354" i="36" s="1"/>
  <c r="O354" i="36" s="1"/>
  <c r="X350" i="1"/>
  <c r="M350" i="1"/>
  <c r="C350" i="1" s="1"/>
  <c r="C352" i="36" s="1"/>
  <c r="X348" i="1"/>
  <c r="M348" i="1"/>
  <c r="C350" i="36" s="1"/>
  <c r="D350" i="36" s="1"/>
  <c r="E350" i="36" s="1"/>
  <c r="F350" i="36" s="1"/>
  <c r="G350" i="36" s="1"/>
  <c r="H350" i="36" s="1"/>
  <c r="I350" i="36" s="1"/>
  <c r="J350" i="36" s="1"/>
  <c r="K350" i="36" s="1"/>
  <c r="L350" i="36" s="1"/>
  <c r="M350" i="36" s="1"/>
  <c r="N350" i="36" s="1"/>
  <c r="O350" i="36" s="1"/>
  <c r="X346" i="1"/>
  <c r="M346" i="1"/>
  <c r="C346" i="1" s="1"/>
  <c r="C348" i="36" s="1"/>
  <c r="X344" i="1"/>
  <c r="M344" i="1"/>
  <c r="C344" i="1" s="1"/>
  <c r="C346" i="36" s="1"/>
  <c r="D346" i="36" s="1"/>
  <c r="E346" i="36" s="1"/>
  <c r="F346" i="36" s="1"/>
  <c r="G346" i="36" s="1"/>
  <c r="H346" i="36" s="1"/>
  <c r="I346" i="36" s="1"/>
  <c r="J346" i="36" s="1"/>
  <c r="K346" i="36" s="1"/>
  <c r="L346" i="36" s="1"/>
  <c r="M346" i="36" s="1"/>
  <c r="N346" i="36" s="1"/>
  <c r="O346" i="36" s="1"/>
  <c r="X342" i="1"/>
  <c r="M342" i="1"/>
  <c r="C344" i="36" s="1"/>
  <c r="X340" i="1"/>
  <c r="M340" i="1"/>
  <c r="X338" i="1"/>
  <c r="M338" i="1"/>
  <c r="C338" i="1" s="1"/>
  <c r="C340" i="36" s="1"/>
  <c r="D340" i="36" s="1"/>
  <c r="E340" i="36" s="1"/>
  <c r="F340" i="36" s="1"/>
  <c r="G340" i="36" s="1"/>
  <c r="H340" i="36" s="1"/>
  <c r="I340" i="36" s="1"/>
  <c r="J340" i="36" s="1"/>
  <c r="K340" i="36" s="1"/>
  <c r="L340" i="36" s="1"/>
  <c r="M340" i="36" s="1"/>
  <c r="N340" i="36" s="1"/>
  <c r="O340" i="36" s="1"/>
  <c r="X336" i="1"/>
  <c r="M336" i="1"/>
  <c r="C338" i="36" s="1"/>
  <c r="D338" i="36" s="1"/>
  <c r="E338" i="36" s="1"/>
  <c r="F338" i="36" s="1"/>
  <c r="G338" i="36" s="1"/>
  <c r="H338" i="36" s="1"/>
  <c r="I338" i="36" s="1"/>
  <c r="J338" i="36" s="1"/>
  <c r="K338" i="36" s="1"/>
  <c r="L338" i="36" s="1"/>
  <c r="M338" i="36" s="1"/>
  <c r="N338" i="36" s="1"/>
  <c r="O338" i="36" s="1"/>
  <c r="X334" i="1"/>
  <c r="M334" i="1"/>
  <c r="C336" i="36" s="1"/>
  <c r="D336" i="36" s="1"/>
  <c r="E336" i="36" s="1"/>
  <c r="F336" i="36" s="1"/>
  <c r="G336" i="36" s="1"/>
  <c r="H336" i="36" s="1"/>
  <c r="I336" i="36" s="1"/>
  <c r="J336" i="36" s="1"/>
  <c r="K336" i="36" s="1"/>
  <c r="L336" i="36" s="1"/>
  <c r="M336" i="36" s="1"/>
  <c r="N336" i="36" s="1"/>
  <c r="O336" i="36" s="1"/>
  <c r="X332" i="1"/>
  <c r="M332" i="1"/>
  <c r="C332" i="1" s="1"/>
  <c r="C334" i="36" s="1"/>
  <c r="D334" i="36" s="1"/>
  <c r="E334" i="36" s="1"/>
  <c r="F334" i="36" s="1"/>
  <c r="G334" i="36" s="1"/>
  <c r="H334" i="36" s="1"/>
  <c r="I334" i="36" s="1"/>
  <c r="J334" i="36" s="1"/>
  <c r="K334" i="36" s="1"/>
  <c r="L334" i="36" s="1"/>
  <c r="M334" i="36" s="1"/>
  <c r="N334" i="36" s="1"/>
  <c r="O334" i="36" s="1"/>
  <c r="X330" i="1"/>
  <c r="M330" i="1"/>
  <c r="C332" i="36" s="1"/>
  <c r="D332" i="36" s="1"/>
  <c r="E332" i="36" s="1"/>
  <c r="F332" i="36" s="1"/>
  <c r="G332" i="36" s="1"/>
  <c r="H332" i="36" s="1"/>
  <c r="I332" i="36" s="1"/>
  <c r="J332" i="36" s="1"/>
  <c r="K332" i="36" s="1"/>
  <c r="L332" i="36" s="1"/>
  <c r="M332" i="36" s="1"/>
  <c r="N332" i="36" s="1"/>
  <c r="O332" i="36" s="1"/>
  <c r="X328" i="1"/>
  <c r="M328" i="1"/>
  <c r="C330" i="36" s="1"/>
  <c r="X326" i="1"/>
  <c r="M326" i="1"/>
  <c r="X324" i="1"/>
  <c r="M324" i="1"/>
  <c r="X322" i="1"/>
  <c r="M322" i="1"/>
  <c r="X320" i="1"/>
  <c r="M320" i="1"/>
  <c r="X318" i="1"/>
  <c r="M318" i="1"/>
  <c r="X316" i="1"/>
  <c r="M316" i="1"/>
  <c r="C318" i="36" s="1"/>
  <c r="D318" i="36" s="1"/>
  <c r="E318" i="36" s="1"/>
  <c r="F318" i="36" s="1"/>
  <c r="G318" i="36" s="1"/>
  <c r="H318" i="36" s="1"/>
  <c r="I318" i="36" s="1"/>
  <c r="J318" i="36" s="1"/>
  <c r="K318" i="36" s="1"/>
  <c r="L318" i="36" s="1"/>
  <c r="M318" i="36" s="1"/>
  <c r="N318" i="36" s="1"/>
  <c r="O318" i="36" s="1"/>
  <c r="X314" i="1"/>
  <c r="M314" i="1"/>
  <c r="C314" i="1" s="1"/>
  <c r="C316" i="36" s="1"/>
  <c r="X312" i="1"/>
  <c r="M312" i="1"/>
  <c r="C312" i="1" s="1"/>
  <c r="C314" i="36" s="1"/>
  <c r="X310" i="1"/>
  <c r="M310" i="1"/>
  <c r="C312" i="36" s="1"/>
  <c r="D312" i="36" s="1"/>
  <c r="E312" i="36" s="1"/>
  <c r="F312" i="36" s="1"/>
  <c r="G312" i="36" s="1"/>
  <c r="H312" i="36" s="1"/>
  <c r="I312" i="36" s="1"/>
  <c r="J312" i="36" s="1"/>
  <c r="K312" i="36" s="1"/>
  <c r="L312" i="36" s="1"/>
  <c r="M312" i="36" s="1"/>
  <c r="N312" i="36" s="1"/>
  <c r="O312" i="36" s="1"/>
  <c r="X308" i="1"/>
  <c r="M308" i="1"/>
  <c r="C308" i="1" s="1"/>
  <c r="C310" i="36" s="1"/>
  <c r="X306" i="1"/>
  <c r="M306" i="1"/>
  <c r="X304" i="1"/>
  <c r="M304" i="1"/>
  <c r="X302" i="1"/>
  <c r="M302" i="1"/>
  <c r="X300" i="1"/>
  <c r="M300" i="1"/>
  <c r="X298" i="1"/>
  <c r="M298" i="1"/>
  <c r="X296" i="1"/>
  <c r="M296" i="1"/>
  <c r="X294" i="1"/>
  <c r="M294" i="1"/>
  <c r="X292" i="1"/>
  <c r="M292" i="1"/>
  <c r="C292" i="1" s="1"/>
  <c r="C294" i="36" s="1"/>
  <c r="X290" i="1"/>
  <c r="M290" i="1"/>
  <c r="X288" i="1"/>
  <c r="M288" i="1"/>
  <c r="C288" i="1" s="1"/>
  <c r="C290" i="36" s="1"/>
  <c r="D290" i="36" s="1"/>
  <c r="E290" i="36" s="1"/>
  <c r="F290" i="36" s="1"/>
  <c r="G290" i="36" s="1"/>
  <c r="H290" i="36" s="1"/>
  <c r="I290" i="36" s="1"/>
  <c r="J290" i="36" s="1"/>
  <c r="K290" i="36" s="1"/>
  <c r="L290" i="36" s="1"/>
  <c r="M290" i="36" s="1"/>
  <c r="N290" i="36" s="1"/>
  <c r="O290" i="36" s="1"/>
  <c r="X286" i="1"/>
  <c r="M286" i="1"/>
  <c r="C286" i="1" s="1"/>
  <c r="C288" i="36" s="1"/>
  <c r="X284" i="1"/>
  <c r="M284" i="1"/>
  <c r="C284" i="1" s="1"/>
  <c r="C286" i="36" s="1"/>
  <c r="D286" i="36" s="1"/>
  <c r="E286" i="36" s="1"/>
  <c r="F286" i="36" s="1"/>
  <c r="G286" i="36" s="1"/>
  <c r="H286" i="36" s="1"/>
  <c r="I286" i="36" s="1"/>
  <c r="J286" i="36" s="1"/>
  <c r="K286" i="36" s="1"/>
  <c r="L286" i="36" s="1"/>
  <c r="M286" i="36" s="1"/>
  <c r="N286" i="36" s="1"/>
  <c r="O286" i="36" s="1"/>
  <c r="X282" i="1"/>
  <c r="M282" i="1"/>
  <c r="C282" i="1" s="1"/>
  <c r="C284" i="36" s="1"/>
  <c r="X280" i="1"/>
  <c r="M280" i="1"/>
  <c r="C282" i="36" s="1"/>
  <c r="D282" i="36" s="1"/>
  <c r="E282" i="36" s="1"/>
  <c r="F282" i="36" s="1"/>
  <c r="G282" i="36" s="1"/>
  <c r="H282" i="36" s="1"/>
  <c r="I282" i="36" s="1"/>
  <c r="J282" i="36" s="1"/>
  <c r="K282" i="36" s="1"/>
  <c r="L282" i="36" s="1"/>
  <c r="M282" i="36" s="1"/>
  <c r="N282" i="36" s="1"/>
  <c r="O282" i="36" s="1"/>
  <c r="X278" i="1"/>
  <c r="M278" i="1"/>
  <c r="C278" i="1" s="1"/>
  <c r="C280" i="36" s="1"/>
  <c r="X276" i="1"/>
  <c r="M276" i="1"/>
  <c r="C276" i="1" s="1"/>
  <c r="C278" i="36" s="1"/>
  <c r="D278" i="36" s="1"/>
  <c r="E278" i="36" s="1"/>
  <c r="F278" i="36" s="1"/>
  <c r="G278" i="36" s="1"/>
  <c r="H278" i="36" s="1"/>
  <c r="I278" i="36" s="1"/>
  <c r="J278" i="36" s="1"/>
  <c r="K278" i="36" s="1"/>
  <c r="L278" i="36" s="1"/>
  <c r="M278" i="36" s="1"/>
  <c r="N278" i="36" s="1"/>
  <c r="O278" i="36" s="1"/>
  <c r="X274" i="1"/>
  <c r="M274" i="1"/>
  <c r="C276" i="36" s="1"/>
  <c r="D276" i="36" s="1"/>
  <c r="X272" i="1"/>
  <c r="M272" i="1"/>
  <c r="C272" i="1" s="1"/>
  <c r="C274" i="36" s="1"/>
  <c r="X270" i="1"/>
  <c r="M270" i="1"/>
  <c r="X268" i="1"/>
  <c r="M268" i="1"/>
  <c r="X266" i="1"/>
  <c r="M266" i="1"/>
  <c r="X264" i="1"/>
  <c r="M264" i="1"/>
  <c r="X262" i="1"/>
  <c r="M262" i="1"/>
  <c r="X260" i="1"/>
  <c r="M260" i="1"/>
  <c r="X258" i="1"/>
  <c r="M258" i="1"/>
  <c r="X256" i="1"/>
  <c r="M256" i="1"/>
  <c r="X254" i="1"/>
  <c r="M254" i="1"/>
  <c r="C254" i="1" s="1"/>
  <c r="C256" i="36" s="1"/>
  <c r="X252" i="1"/>
  <c r="M252" i="1"/>
  <c r="X250" i="1"/>
  <c r="M250" i="1"/>
  <c r="C252" i="36" s="1"/>
  <c r="D252" i="36" s="1"/>
  <c r="E252" i="36" s="1"/>
  <c r="F252" i="36" s="1"/>
  <c r="G252" i="36" s="1"/>
  <c r="H252" i="36" s="1"/>
  <c r="I252" i="36" s="1"/>
  <c r="J252" i="36" s="1"/>
  <c r="K252" i="36" s="1"/>
  <c r="L252" i="36" s="1"/>
  <c r="M252" i="36" s="1"/>
  <c r="N252" i="36" s="1"/>
  <c r="O252" i="36" s="1"/>
  <c r="X248" i="1"/>
  <c r="M248" i="1"/>
  <c r="C248" i="1" s="1"/>
  <c r="C250" i="36" s="1"/>
  <c r="X246" i="1"/>
  <c r="M246" i="1"/>
  <c r="C246" i="1" s="1"/>
  <c r="C248" i="36" s="1"/>
  <c r="X244" i="1"/>
  <c r="M244" i="1"/>
  <c r="X242" i="1"/>
  <c r="M242" i="1"/>
  <c r="X240" i="1"/>
  <c r="M240" i="1"/>
  <c r="C240" i="1" s="1"/>
  <c r="C242" i="36" s="1"/>
  <c r="D242" i="36" s="1"/>
  <c r="E242" i="36" s="1"/>
  <c r="F242" i="36" s="1"/>
  <c r="G242" i="36" s="1"/>
  <c r="H242" i="36" s="1"/>
  <c r="I242" i="36" s="1"/>
  <c r="J242" i="36" s="1"/>
  <c r="K242" i="36" s="1"/>
  <c r="L242" i="36" s="1"/>
  <c r="M242" i="36" s="1"/>
  <c r="N242" i="36" s="1"/>
  <c r="O242" i="36" s="1"/>
  <c r="X238" i="1"/>
  <c r="M238" i="1"/>
  <c r="C240" i="36" s="1"/>
  <c r="D240" i="36" s="1"/>
  <c r="E240" i="36" s="1"/>
  <c r="F240" i="36" s="1"/>
  <c r="G240" i="36" s="1"/>
  <c r="H240" i="36" s="1"/>
  <c r="I240" i="36" s="1"/>
  <c r="J240" i="36" s="1"/>
  <c r="K240" i="36" s="1"/>
  <c r="L240" i="36" s="1"/>
  <c r="M240" i="36" s="1"/>
  <c r="N240" i="36" s="1"/>
  <c r="O240" i="36" s="1"/>
  <c r="X236" i="1"/>
  <c r="M236" i="1"/>
  <c r="C236" i="1" s="1"/>
  <c r="C238" i="36" s="1"/>
  <c r="D238" i="36" s="1"/>
  <c r="E238" i="36" s="1"/>
  <c r="F238" i="36" s="1"/>
  <c r="G238" i="36" s="1"/>
  <c r="H238" i="36" s="1"/>
  <c r="I238" i="36" s="1"/>
  <c r="J238" i="36" s="1"/>
  <c r="K238" i="36" s="1"/>
  <c r="L238" i="36" s="1"/>
  <c r="M238" i="36" s="1"/>
  <c r="N238" i="36" s="1"/>
  <c r="O238" i="36" s="1"/>
  <c r="X234" i="1"/>
  <c r="M234" i="1"/>
  <c r="X232" i="1"/>
  <c r="M232" i="1"/>
  <c r="X230" i="1"/>
  <c r="M230" i="1"/>
  <c r="X228" i="1"/>
  <c r="M228" i="1"/>
  <c r="C228" i="1" s="1"/>
  <c r="C230" i="36" s="1"/>
  <c r="X226" i="1"/>
  <c r="M226" i="1"/>
  <c r="C226" i="1" s="1"/>
  <c r="C228" i="36" s="1"/>
  <c r="X224" i="1"/>
  <c r="M224" i="1"/>
  <c r="C224" i="1" s="1"/>
  <c r="C226" i="36" s="1"/>
  <c r="X222" i="1"/>
  <c r="M222" i="1"/>
  <c r="C222" i="1" s="1"/>
  <c r="C224" i="36" s="1"/>
  <c r="X220" i="1"/>
  <c r="M220" i="1"/>
  <c r="C222" i="36" s="1"/>
  <c r="D222" i="36" s="1"/>
  <c r="E222" i="36" s="1"/>
  <c r="F222" i="36" s="1"/>
  <c r="G222" i="36" s="1"/>
  <c r="H222" i="36" s="1"/>
  <c r="I222" i="36" s="1"/>
  <c r="J222" i="36" s="1"/>
  <c r="K222" i="36" s="1"/>
  <c r="L222" i="36" s="1"/>
  <c r="M222" i="36" s="1"/>
  <c r="N222" i="36" s="1"/>
  <c r="O222" i="36" s="1"/>
  <c r="X218" i="1"/>
  <c r="M218" i="1"/>
  <c r="C218" i="1" s="1"/>
  <c r="C220" i="36" s="1"/>
  <c r="X216" i="1"/>
  <c r="M216" i="1"/>
  <c r="C218" i="36" s="1"/>
  <c r="X214" i="1"/>
  <c r="M214" i="1"/>
  <c r="C216" i="36" s="1"/>
  <c r="D216" i="36" s="1"/>
  <c r="X212" i="1"/>
  <c r="M212" i="1"/>
  <c r="C212" i="1" s="1"/>
  <c r="C214" i="36" s="1"/>
  <c r="X210" i="1"/>
  <c r="M210" i="1"/>
  <c r="X208" i="1"/>
  <c r="M208" i="1"/>
  <c r="X206" i="1"/>
  <c r="M206" i="1"/>
  <c r="C208" i="36" s="1"/>
  <c r="D208" i="36" s="1"/>
  <c r="E208" i="36" s="1"/>
  <c r="F208" i="36" s="1"/>
  <c r="G208" i="36" s="1"/>
  <c r="H208" i="36" s="1"/>
  <c r="I208" i="36" s="1"/>
  <c r="J208" i="36" s="1"/>
  <c r="K208" i="36" s="1"/>
  <c r="L208" i="36" s="1"/>
  <c r="M208" i="36" s="1"/>
  <c r="N208" i="36" s="1"/>
  <c r="O208" i="36" s="1"/>
  <c r="X204" i="1"/>
  <c r="M204" i="1"/>
  <c r="C206" i="36" s="1"/>
  <c r="D206" i="36" s="1"/>
  <c r="E206" i="36" s="1"/>
  <c r="F206" i="36" s="1"/>
  <c r="G206" i="36" s="1"/>
  <c r="H206" i="36" s="1"/>
  <c r="I206" i="36" s="1"/>
  <c r="J206" i="36" s="1"/>
  <c r="K206" i="36" s="1"/>
  <c r="L206" i="36" s="1"/>
  <c r="M206" i="36" s="1"/>
  <c r="N206" i="36" s="1"/>
  <c r="O206" i="36" s="1"/>
  <c r="X202" i="1"/>
  <c r="M202" i="1"/>
  <c r="C202" i="1" s="1"/>
  <c r="C204" i="36" s="1"/>
  <c r="X200" i="1"/>
  <c r="M200" i="1"/>
  <c r="C202" i="36" s="1"/>
  <c r="D202" i="36" s="1"/>
  <c r="E202" i="36" s="1"/>
  <c r="F202" i="36" s="1"/>
  <c r="G202" i="36" s="1"/>
  <c r="H202" i="36" s="1"/>
  <c r="I202" i="36" s="1"/>
  <c r="J202" i="36" s="1"/>
  <c r="K202" i="36" s="1"/>
  <c r="L202" i="36" s="1"/>
  <c r="M202" i="36" s="1"/>
  <c r="N202" i="36" s="1"/>
  <c r="O202" i="36" s="1"/>
  <c r="X198" i="1"/>
  <c r="M198" i="1"/>
  <c r="C200" i="36" s="1"/>
  <c r="D200" i="36" s="1"/>
  <c r="E200" i="36" s="1"/>
  <c r="F200" i="36" s="1"/>
  <c r="G200" i="36" s="1"/>
  <c r="H200" i="36" s="1"/>
  <c r="I200" i="36" s="1"/>
  <c r="J200" i="36" s="1"/>
  <c r="K200" i="36" s="1"/>
  <c r="L200" i="36" s="1"/>
  <c r="M200" i="36" s="1"/>
  <c r="N200" i="36" s="1"/>
  <c r="O200" i="36" s="1"/>
  <c r="X196" i="1"/>
  <c r="M196" i="1"/>
  <c r="C198" i="36" s="1"/>
  <c r="D198" i="36" s="1"/>
  <c r="E198" i="36" s="1"/>
  <c r="F198" i="36" s="1"/>
  <c r="G198" i="36" s="1"/>
  <c r="H198" i="36" s="1"/>
  <c r="I198" i="36" s="1"/>
  <c r="J198" i="36" s="1"/>
  <c r="K198" i="36" s="1"/>
  <c r="L198" i="36" s="1"/>
  <c r="M198" i="36" s="1"/>
  <c r="N198" i="36" s="1"/>
  <c r="O198" i="36" s="1"/>
  <c r="X194" i="1"/>
  <c r="M194" i="1"/>
  <c r="C194" i="1" s="1"/>
  <c r="C196" i="36" s="1"/>
  <c r="X192" i="1"/>
  <c r="M192" i="1"/>
  <c r="C194" i="36" s="1"/>
  <c r="D194" i="36" s="1"/>
  <c r="E194" i="36" s="1"/>
  <c r="F194" i="36" s="1"/>
  <c r="G194" i="36" s="1"/>
  <c r="H194" i="36" s="1"/>
  <c r="I194" i="36" s="1"/>
  <c r="J194" i="36" s="1"/>
  <c r="K194" i="36" s="1"/>
  <c r="L194" i="36" s="1"/>
  <c r="M194" i="36" s="1"/>
  <c r="N194" i="36" s="1"/>
  <c r="O194" i="36" s="1"/>
  <c r="X190" i="1"/>
  <c r="M190" i="1"/>
  <c r="C192" i="36" s="1"/>
  <c r="X188" i="1"/>
  <c r="M188" i="1"/>
  <c r="X186" i="1"/>
  <c r="M186" i="1"/>
  <c r="C186" i="1" s="1"/>
  <c r="C188" i="36" s="1"/>
  <c r="D188" i="36" s="1"/>
  <c r="E188" i="36" s="1"/>
  <c r="F188" i="36" s="1"/>
  <c r="G188" i="36" s="1"/>
  <c r="H188" i="36" s="1"/>
  <c r="I188" i="36" s="1"/>
  <c r="J188" i="36" s="1"/>
  <c r="K188" i="36" s="1"/>
  <c r="L188" i="36" s="1"/>
  <c r="M188" i="36" s="1"/>
  <c r="N188" i="36" s="1"/>
  <c r="O188" i="36" s="1"/>
  <c r="X184" i="1"/>
  <c r="M184" i="1"/>
  <c r="C184" i="1" s="1"/>
  <c r="C186" i="36" s="1"/>
  <c r="D186" i="36" s="1"/>
  <c r="E186" i="36" s="1"/>
  <c r="F186" i="36" s="1"/>
  <c r="G186" i="36" s="1"/>
  <c r="H186" i="36" s="1"/>
  <c r="I186" i="36" s="1"/>
  <c r="J186" i="36" s="1"/>
  <c r="K186" i="36" s="1"/>
  <c r="L186" i="36" s="1"/>
  <c r="M186" i="36" s="1"/>
  <c r="N186" i="36" s="1"/>
  <c r="O186" i="36" s="1"/>
  <c r="X182" i="1"/>
  <c r="M182" i="1"/>
  <c r="C182" i="1" s="1"/>
  <c r="C184" i="36" s="1"/>
  <c r="X180" i="1"/>
  <c r="M180" i="1"/>
  <c r="C180" i="1" s="1"/>
  <c r="C182" i="36" s="1"/>
  <c r="D182" i="36" s="1"/>
  <c r="E182" i="36" s="1"/>
  <c r="F182" i="36" s="1"/>
  <c r="G182" i="36" s="1"/>
  <c r="H182" i="36" s="1"/>
  <c r="I182" i="36" s="1"/>
  <c r="J182" i="36" s="1"/>
  <c r="K182" i="36" s="1"/>
  <c r="L182" i="36" s="1"/>
  <c r="M182" i="36" s="1"/>
  <c r="N182" i="36" s="1"/>
  <c r="O182" i="36" s="1"/>
  <c r="X178" i="1"/>
  <c r="M178" i="1"/>
  <c r="C178" i="1" s="1"/>
  <c r="C180" i="36" s="1"/>
  <c r="X176" i="1"/>
  <c r="M176" i="1"/>
  <c r="C178" i="36" s="1"/>
  <c r="D178" i="36" s="1"/>
  <c r="E178" i="36" s="1"/>
  <c r="F178" i="36" s="1"/>
  <c r="G178" i="36" s="1"/>
  <c r="H178" i="36" s="1"/>
  <c r="I178" i="36" s="1"/>
  <c r="J178" i="36" s="1"/>
  <c r="K178" i="36" s="1"/>
  <c r="L178" i="36" s="1"/>
  <c r="M178" i="36" s="1"/>
  <c r="N178" i="36" s="1"/>
  <c r="O178" i="36" s="1"/>
  <c r="X174" i="1"/>
  <c r="M174" i="1"/>
  <c r="C176" i="36" s="1"/>
  <c r="D176" i="36" s="1"/>
  <c r="E176" i="36" s="1"/>
  <c r="F176" i="36" s="1"/>
  <c r="G176" i="36" s="1"/>
  <c r="H176" i="36" s="1"/>
  <c r="I176" i="36" s="1"/>
  <c r="J176" i="36" s="1"/>
  <c r="K176" i="36" s="1"/>
  <c r="L176" i="36" s="1"/>
  <c r="M176" i="36" s="1"/>
  <c r="N176" i="36" s="1"/>
  <c r="O176" i="36" s="1"/>
  <c r="X172" i="1"/>
  <c r="M172" i="1"/>
  <c r="C174" i="36" s="1"/>
  <c r="D174" i="36" s="1"/>
  <c r="E174" i="36" s="1"/>
  <c r="F174" i="36" s="1"/>
  <c r="G174" i="36" s="1"/>
  <c r="H174" i="36" s="1"/>
  <c r="I174" i="36" s="1"/>
  <c r="J174" i="36" s="1"/>
  <c r="K174" i="36" s="1"/>
  <c r="L174" i="36" s="1"/>
  <c r="M174" i="36" s="1"/>
  <c r="N174" i="36" s="1"/>
  <c r="O174" i="36" s="1"/>
  <c r="X170" i="1"/>
  <c r="M170" i="1"/>
  <c r="C172" i="36" s="1"/>
  <c r="X168" i="1"/>
  <c r="M168" i="1"/>
  <c r="X166" i="1"/>
  <c r="M166" i="1"/>
  <c r="X164" i="1"/>
  <c r="M164" i="1"/>
  <c r="X162" i="1"/>
  <c r="M162" i="1"/>
  <c r="X160" i="1"/>
  <c r="M160" i="1"/>
  <c r="C160" i="1" s="1"/>
  <c r="C162" i="36" s="1"/>
  <c r="D162" i="36" s="1"/>
  <c r="E162" i="36" s="1"/>
  <c r="F162" i="36" s="1"/>
  <c r="G162" i="36" s="1"/>
  <c r="H162" i="36" s="1"/>
  <c r="I162" i="36" s="1"/>
  <c r="J162" i="36" s="1"/>
  <c r="K162" i="36" s="1"/>
  <c r="L162" i="36" s="1"/>
  <c r="M162" i="36" s="1"/>
  <c r="N162" i="36" s="1"/>
  <c r="O162" i="36" s="1"/>
  <c r="X158" i="1"/>
  <c r="M158" i="1"/>
  <c r="C158" i="1" s="1"/>
  <c r="C160" i="36" s="1"/>
  <c r="D160" i="36" s="1"/>
  <c r="E160" i="36" s="1"/>
  <c r="F160" i="36" s="1"/>
  <c r="G160" i="36" s="1"/>
  <c r="H160" i="36" s="1"/>
  <c r="I160" i="36" s="1"/>
  <c r="J160" i="36" s="1"/>
  <c r="K160" i="36" s="1"/>
  <c r="L160" i="36" s="1"/>
  <c r="M160" i="36" s="1"/>
  <c r="N160" i="36" s="1"/>
  <c r="O160" i="36" s="1"/>
  <c r="X156" i="1"/>
  <c r="M156" i="1"/>
  <c r="C158" i="36" s="1"/>
  <c r="D158" i="36" s="1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X154" i="1"/>
  <c r="M154" i="1"/>
  <c r="C154" i="1" s="1"/>
  <c r="C156" i="36" s="1"/>
  <c r="X152" i="1"/>
  <c r="M152" i="1"/>
  <c r="C154" i="36" s="1"/>
  <c r="X150" i="1"/>
  <c r="M150" i="1"/>
  <c r="X148" i="1"/>
  <c r="M148" i="1"/>
  <c r="X146" i="1"/>
  <c r="M146" i="1"/>
  <c r="C148" i="36" s="1"/>
  <c r="X144" i="1"/>
  <c r="M144" i="1"/>
  <c r="X142" i="1"/>
  <c r="M142" i="1"/>
  <c r="X140" i="1"/>
  <c r="M140" i="1"/>
  <c r="X138" i="1"/>
  <c r="M138" i="1"/>
  <c r="X136" i="1"/>
  <c r="M136" i="1"/>
  <c r="X134" i="1"/>
  <c r="M134" i="1"/>
  <c r="C136" i="36" s="1"/>
  <c r="D136" i="36" s="1"/>
  <c r="X132" i="1"/>
  <c r="M132" i="1"/>
  <c r="C132" i="1" s="1"/>
  <c r="C134" i="36" s="1"/>
  <c r="X130" i="1"/>
  <c r="M130" i="1"/>
  <c r="C130" i="1" s="1"/>
  <c r="C132" i="36" s="1"/>
  <c r="X128" i="1"/>
  <c r="M128" i="1"/>
  <c r="X126" i="1"/>
  <c r="M126" i="1"/>
  <c r="X124" i="1"/>
  <c r="M124" i="1"/>
  <c r="X122" i="1"/>
  <c r="M122" i="1"/>
  <c r="X120" i="1"/>
  <c r="M120" i="1"/>
  <c r="X118" i="1"/>
  <c r="M118" i="1"/>
  <c r="X116" i="1"/>
  <c r="M116" i="1"/>
  <c r="X114" i="1"/>
  <c r="M114" i="1"/>
  <c r="X112" i="1"/>
  <c r="M112" i="1"/>
  <c r="X110" i="1"/>
  <c r="M110" i="1"/>
  <c r="X108" i="1"/>
  <c r="M108" i="1"/>
  <c r="C108" i="1" s="1"/>
  <c r="C110" i="36" s="1"/>
  <c r="X106" i="1"/>
  <c r="M106" i="1"/>
  <c r="C106" i="1" s="1"/>
  <c r="C108" i="36" s="1"/>
  <c r="X104" i="1"/>
  <c r="M104" i="1"/>
  <c r="C104" i="1" s="1"/>
  <c r="C106" i="36" s="1"/>
  <c r="X102" i="1"/>
  <c r="M102" i="1"/>
  <c r="C102" i="1" s="1"/>
  <c r="C104" i="36" s="1"/>
  <c r="X100" i="1"/>
  <c r="M100" i="1"/>
  <c r="C100" i="1" s="1"/>
  <c r="C102" i="36" s="1"/>
  <c r="X98" i="1"/>
  <c r="M98" i="1"/>
  <c r="C98" i="1" s="1"/>
  <c r="C100" i="36" s="1"/>
  <c r="X96" i="1"/>
  <c r="M96" i="1"/>
  <c r="C96" i="1" s="1"/>
  <c r="C98" i="36" s="1"/>
  <c r="X94" i="1"/>
  <c r="M94" i="1"/>
  <c r="C94" i="1" s="1"/>
  <c r="C96" i="36" s="1"/>
  <c r="X92" i="1"/>
  <c r="M92" i="1"/>
  <c r="X90" i="1"/>
  <c r="M90" i="1"/>
  <c r="X88" i="1"/>
  <c r="M88" i="1"/>
  <c r="X86" i="1"/>
  <c r="M86" i="1"/>
  <c r="C88" i="36" s="1"/>
  <c r="D88" i="36" s="1"/>
  <c r="E88" i="36" s="1"/>
  <c r="F88" i="36" s="1"/>
  <c r="G88" i="36" s="1"/>
  <c r="H88" i="36" s="1"/>
  <c r="I88" i="36" s="1"/>
  <c r="J88" i="36" s="1"/>
  <c r="K88" i="36" s="1"/>
  <c r="L88" i="36" s="1"/>
  <c r="M88" i="36" s="1"/>
  <c r="N88" i="36" s="1"/>
  <c r="O88" i="36" s="1"/>
  <c r="X84" i="1"/>
  <c r="M84" i="1"/>
  <c r="C86" i="36" s="1"/>
  <c r="X82" i="1"/>
  <c r="M82" i="1"/>
  <c r="X80" i="1"/>
  <c r="M80" i="1"/>
  <c r="X78" i="1"/>
  <c r="M78" i="1"/>
  <c r="X76" i="1"/>
  <c r="M76" i="1"/>
  <c r="X74" i="1"/>
  <c r="M74" i="1"/>
  <c r="X72" i="1"/>
  <c r="M72" i="1"/>
  <c r="X438" i="1"/>
  <c r="M438" i="1"/>
  <c r="X436" i="1"/>
  <c r="M436" i="1"/>
  <c r="X434" i="1"/>
  <c r="M434" i="1"/>
  <c r="X432" i="1"/>
  <c r="M432" i="1"/>
  <c r="X430" i="1"/>
  <c r="M430" i="1"/>
  <c r="C433" i="36" s="1"/>
  <c r="X428" i="1"/>
  <c r="M428" i="1"/>
  <c r="X426" i="1"/>
  <c r="M426" i="1"/>
  <c r="X424" i="1"/>
  <c r="M424" i="1"/>
  <c r="X422" i="1"/>
  <c r="M422" i="1"/>
  <c r="X420" i="1"/>
  <c r="M420" i="1"/>
  <c r="X418" i="1"/>
  <c r="M418" i="1"/>
  <c r="X416" i="1"/>
  <c r="M416" i="1"/>
  <c r="X414" i="1"/>
  <c r="M414" i="1"/>
  <c r="C414" i="1" s="1"/>
  <c r="C417" i="36" s="1"/>
  <c r="X412" i="1"/>
  <c r="M412" i="1"/>
  <c r="C412" i="1" s="1"/>
  <c r="C415" i="36" s="1"/>
  <c r="X410" i="1"/>
  <c r="M410" i="1"/>
  <c r="X408" i="1"/>
  <c r="M408" i="1"/>
  <c r="X406" i="1"/>
  <c r="M406" i="1"/>
  <c r="X404" i="1"/>
  <c r="M404" i="1"/>
  <c r="X402" i="1"/>
  <c r="M402" i="1"/>
  <c r="X400" i="1"/>
  <c r="M400" i="1"/>
  <c r="C400" i="1" s="1"/>
  <c r="C403" i="36" s="1"/>
  <c r="D403" i="36" s="1"/>
  <c r="E403" i="36" s="1"/>
  <c r="F403" i="36" s="1"/>
  <c r="G403" i="36" s="1"/>
  <c r="H403" i="36" s="1"/>
  <c r="I403" i="36" s="1"/>
  <c r="J403" i="36" s="1"/>
  <c r="K403" i="36" s="1"/>
  <c r="L403" i="36" s="1"/>
  <c r="M403" i="36" s="1"/>
  <c r="N403" i="36" s="1"/>
  <c r="O403" i="36" s="1"/>
  <c r="X398" i="1"/>
  <c r="M398" i="1"/>
  <c r="X396" i="1"/>
  <c r="M396" i="1"/>
  <c r="C396" i="1" s="1"/>
  <c r="C399" i="36" s="1"/>
  <c r="X394" i="1"/>
  <c r="M394" i="1"/>
  <c r="C394" i="1" s="1"/>
  <c r="C397" i="36" s="1"/>
  <c r="X392" i="1"/>
  <c r="M392" i="1"/>
  <c r="C392" i="1" s="1"/>
  <c r="C395" i="36" s="1"/>
  <c r="D395" i="36" s="1"/>
  <c r="E395" i="36" s="1"/>
  <c r="F395" i="36" s="1"/>
  <c r="G395" i="36" s="1"/>
  <c r="H395" i="36" s="1"/>
  <c r="I395" i="36" s="1"/>
  <c r="J395" i="36" s="1"/>
  <c r="K395" i="36" s="1"/>
  <c r="L395" i="36" s="1"/>
  <c r="M395" i="36" s="1"/>
  <c r="N395" i="36" s="1"/>
  <c r="O395" i="36" s="1"/>
  <c r="X390" i="1"/>
  <c r="M390" i="1"/>
  <c r="C393" i="36" s="1"/>
  <c r="X388" i="1"/>
  <c r="M388" i="1"/>
  <c r="X385" i="1"/>
  <c r="M385" i="1"/>
  <c r="X383" i="1"/>
  <c r="M383" i="1"/>
  <c r="X381" i="1"/>
  <c r="M381" i="1"/>
  <c r="X379" i="1"/>
  <c r="M379" i="1"/>
  <c r="X377" i="1"/>
  <c r="M377" i="1"/>
  <c r="X375" i="1"/>
  <c r="M375" i="1"/>
  <c r="X373" i="1"/>
  <c r="M373" i="1"/>
  <c r="M8" i="1"/>
  <c r="M10" i="1"/>
  <c r="M12" i="1"/>
  <c r="C14" i="36" s="1"/>
  <c r="D14" i="36" s="1"/>
  <c r="E14" i="36" s="1"/>
  <c r="F14" i="36" s="1"/>
  <c r="G14" i="36" s="1"/>
  <c r="H14" i="36" s="1"/>
  <c r="I14" i="36" s="1"/>
  <c r="J14" i="36" s="1"/>
  <c r="K14" i="36" s="1"/>
  <c r="L14" i="36" s="1"/>
  <c r="M14" i="36" s="1"/>
  <c r="N14" i="36" s="1"/>
  <c r="O14" i="36" s="1"/>
  <c r="M14" i="1"/>
  <c r="M16" i="1"/>
  <c r="C18" i="36" s="1"/>
  <c r="D18" i="36" s="1"/>
  <c r="M18" i="1"/>
  <c r="C20" i="36" s="1"/>
  <c r="D20" i="36" s="1"/>
  <c r="E20" i="36" s="1"/>
  <c r="F20" i="36" s="1"/>
  <c r="G20" i="36" s="1"/>
  <c r="H20" i="36" s="1"/>
  <c r="I20" i="36" s="1"/>
  <c r="J20" i="36" s="1"/>
  <c r="K20" i="36" s="1"/>
  <c r="L20" i="36" s="1"/>
  <c r="M20" i="36" s="1"/>
  <c r="N20" i="36" s="1"/>
  <c r="O20" i="36" s="1"/>
  <c r="M20" i="1"/>
  <c r="C20" i="1" s="1"/>
  <c r="M22" i="1"/>
  <c r="C22" i="1" s="1"/>
  <c r="M24" i="1"/>
  <c r="M26" i="1"/>
  <c r="M28" i="1"/>
  <c r="C30" i="36" s="1"/>
  <c r="D30" i="36" s="1"/>
  <c r="E30" i="36" s="1"/>
  <c r="F30" i="36" s="1"/>
  <c r="G30" i="36" s="1"/>
  <c r="H30" i="36" s="1"/>
  <c r="I30" i="36" s="1"/>
  <c r="J30" i="36" s="1"/>
  <c r="K30" i="36" s="1"/>
  <c r="L30" i="36" s="1"/>
  <c r="M30" i="36" s="1"/>
  <c r="N30" i="36" s="1"/>
  <c r="O30" i="36" s="1"/>
  <c r="M30" i="1"/>
  <c r="M32" i="1"/>
  <c r="C34" i="36" s="1"/>
  <c r="D34" i="36" s="1"/>
  <c r="E34" i="36" s="1"/>
  <c r="F34" i="36" s="1"/>
  <c r="G34" i="36" s="1"/>
  <c r="H34" i="36" s="1"/>
  <c r="I34" i="36" s="1"/>
  <c r="J34" i="36" s="1"/>
  <c r="K34" i="36" s="1"/>
  <c r="L34" i="36" s="1"/>
  <c r="M34" i="36" s="1"/>
  <c r="N34" i="36" s="1"/>
  <c r="O34" i="36" s="1"/>
  <c r="M34" i="1"/>
  <c r="C34" i="1" s="1"/>
  <c r="C36" i="36" s="1"/>
  <c r="D36" i="36" s="1"/>
  <c r="E36" i="36" s="1"/>
  <c r="F36" i="36" s="1"/>
  <c r="G36" i="36" s="1"/>
  <c r="H36" i="36" s="1"/>
  <c r="I36" i="36" s="1"/>
  <c r="J36" i="36" s="1"/>
  <c r="K36" i="36" s="1"/>
  <c r="L36" i="36" s="1"/>
  <c r="M36" i="36" s="1"/>
  <c r="N36" i="36" s="1"/>
  <c r="O36" i="36" s="1"/>
  <c r="M36" i="1"/>
  <c r="C36" i="1" s="1"/>
  <c r="C38" i="36" s="1"/>
  <c r="M38" i="1"/>
  <c r="C38" i="1" s="1"/>
  <c r="M40" i="1"/>
  <c r="M42" i="1"/>
  <c r="C42" i="1" s="1"/>
  <c r="C44" i="36" s="1"/>
  <c r="M44" i="1"/>
  <c r="M46" i="1"/>
  <c r="C46" i="1" s="1"/>
  <c r="C48" i="36" s="1"/>
  <c r="M48" i="1"/>
  <c r="C48" i="1" s="1"/>
  <c r="C50" i="36" s="1"/>
  <c r="M50" i="1"/>
  <c r="C52" i="36" s="1"/>
  <c r="M52" i="1"/>
  <c r="M54" i="1"/>
  <c r="M56" i="1"/>
  <c r="C58" i="36" s="1"/>
  <c r="D58" i="36" s="1"/>
  <c r="E58" i="36" s="1"/>
  <c r="F58" i="36" s="1"/>
  <c r="G58" i="36" s="1"/>
  <c r="H58" i="36" s="1"/>
  <c r="I58" i="36" s="1"/>
  <c r="J58" i="36" s="1"/>
  <c r="K58" i="36" s="1"/>
  <c r="L58" i="36" s="1"/>
  <c r="M58" i="36" s="1"/>
  <c r="N58" i="36" s="1"/>
  <c r="O58" i="36" s="1"/>
  <c r="M58" i="1"/>
  <c r="M60" i="1"/>
  <c r="C60" i="1" s="1"/>
  <c r="M62" i="1"/>
  <c r="M64" i="1"/>
  <c r="M66" i="1"/>
  <c r="M68" i="1"/>
  <c r="M70" i="1"/>
  <c r="M499" i="1"/>
  <c r="C499" i="1" s="1"/>
  <c r="C502" i="36" s="1"/>
  <c r="F502" i="36" s="1"/>
  <c r="G502" i="36" s="1"/>
  <c r="H502" i="36" s="1"/>
  <c r="I502" i="36" s="1"/>
  <c r="J502" i="36" s="1"/>
  <c r="K502" i="36" s="1"/>
  <c r="L502" i="36" s="1"/>
  <c r="M502" i="36" s="1"/>
  <c r="N502" i="36" s="1"/>
  <c r="O502" i="36" s="1"/>
  <c r="E11" i="34"/>
  <c r="E10" i="34" s="1"/>
  <c r="E10" i="32"/>
  <c r="E9" i="32" s="1"/>
  <c r="E2" i="32" s="1"/>
  <c r="H2" i="32" s="1"/>
  <c r="E9" i="31"/>
  <c r="E8" i="31" s="1"/>
  <c r="E2" i="31" s="1"/>
  <c r="E9" i="30"/>
  <c r="E8" i="30" s="1"/>
  <c r="E3" i="30" s="1"/>
  <c r="E391" i="33"/>
  <c r="E390" i="33" s="1"/>
  <c r="E67" i="33"/>
  <c r="E10" i="33"/>
  <c r="E190" i="33"/>
  <c r="E390" i="24"/>
  <c r="E389" i="24" s="1"/>
  <c r="E9" i="23"/>
  <c r="E390" i="23"/>
  <c r="E389" i="23" s="1"/>
  <c r="E360" i="22"/>
  <c r="E189" i="22"/>
  <c r="E189" i="21"/>
  <c r="E8" i="21" s="1"/>
  <c r="E3" i="21" s="1"/>
  <c r="D11" i="36"/>
  <c r="E11" i="36" s="1"/>
  <c r="F11" i="36" s="1"/>
  <c r="G11" i="36" s="1"/>
  <c r="H11" i="36" s="1"/>
  <c r="I11" i="36" s="1"/>
  <c r="J11" i="36" s="1"/>
  <c r="K11" i="36" s="1"/>
  <c r="L11" i="36" s="1"/>
  <c r="M11" i="36" s="1"/>
  <c r="N11" i="36" s="1"/>
  <c r="O11" i="36" s="1"/>
  <c r="X479" i="1"/>
  <c r="X477" i="1"/>
  <c r="X475" i="1"/>
  <c r="X474" i="1"/>
  <c r="X472" i="1"/>
  <c r="X470" i="1"/>
  <c r="X468" i="1"/>
  <c r="X466" i="1"/>
  <c r="X464" i="1"/>
  <c r="X462" i="1"/>
  <c r="C462" i="1"/>
  <c r="C465" i="36" s="1"/>
  <c r="X460" i="1"/>
  <c r="X458" i="1"/>
  <c r="X456" i="1"/>
  <c r="X454" i="1"/>
  <c r="C454" i="1"/>
  <c r="C457" i="36" s="1"/>
  <c r="X452" i="1"/>
  <c r="X450" i="1"/>
  <c r="X448" i="1"/>
  <c r="X446" i="1"/>
  <c r="X444" i="1"/>
  <c r="X442" i="1"/>
  <c r="X440" i="1"/>
  <c r="C365" i="1"/>
  <c r="C39" i="12" s="1"/>
  <c r="C359" i="1"/>
  <c r="C553" i="1"/>
  <c r="C73" i="12" s="1"/>
  <c r="C550" i="1"/>
  <c r="C72" i="12" s="1"/>
  <c r="C547" i="1"/>
  <c r="C71" i="12" s="1"/>
  <c r="C544" i="1"/>
  <c r="C46" i="36"/>
  <c r="D46" i="36" s="1"/>
  <c r="C356" i="36"/>
  <c r="D356" i="36" s="1"/>
  <c r="E356" i="36" s="1"/>
  <c r="F356" i="36" s="1"/>
  <c r="G356" i="36" s="1"/>
  <c r="H356" i="36" s="1"/>
  <c r="I356" i="36" s="1"/>
  <c r="J356" i="36" s="1"/>
  <c r="K356" i="36" s="1"/>
  <c r="L356" i="36" s="1"/>
  <c r="M356" i="36" s="1"/>
  <c r="N356" i="36" s="1"/>
  <c r="O356" i="36" s="1"/>
  <c r="C480" i="1"/>
  <c r="C483" i="36" s="1"/>
  <c r="X480" i="1"/>
  <c r="X478" i="1"/>
  <c r="X476" i="1"/>
  <c r="C473" i="1"/>
  <c r="C476" i="36" s="1"/>
  <c r="X473" i="1"/>
  <c r="X471" i="1"/>
  <c r="X469" i="1"/>
  <c r="X467" i="1"/>
  <c r="X465" i="1"/>
  <c r="X463" i="1"/>
  <c r="X461" i="1"/>
  <c r="X459" i="1"/>
  <c r="X457" i="1"/>
  <c r="X455" i="1"/>
  <c r="X453" i="1"/>
  <c r="X451" i="1"/>
  <c r="X449" i="1"/>
  <c r="X447" i="1"/>
  <c r="X445" i="1"/>
  <c r="C443" i="1"/>
  <c r="C446" i="36" s="1"/>
  <c r="X443" i="1"/>
  <c r="C441" i="1"/>
  <c r="C444" i="36" s="1"/>
  <c r="D444" i="36" s="1"/>
  <c r="E444" i="36" s="1"/>
  <c r="F444" i="36" s="1"/>
  <c r="G444" i="36" s="1"/>
  <c r="H444" i="36" s="1"/>
  <c r="I444" i="36" s="1"/>
  <c r="J444" i="36" s="1"/>
  <c r="K444" i="36" s="1"/>
  <c r="L444" i="36" s="1"/>
  <c r="M444" i="36" s="1"/>
  <c r="N444" i="36" s="1"/>
  <c r="O444" i="36" s="1"/>
  <c r="X441" i="1"/>
  <c r="X439" i="1"/>
  <c r="C87" i="36"/>
  <c r="D87" i="36" s="1"/>
  <c r="E87" i="36" s="1"/>
  <c r="F87" i="36" s="1"/>
  <c r="G87" i="36" s="1"/>
  <c r="H87" i="36" s="1"/>
  <c r="I87" i="36" s="1"/>
  <c r="J87" i="36" s="1"/>
  <c r="K87" i="36" s="1"/>
  <c r="L87" i="36" s="1"/>
  <c r="M87" i="36" s="1"/>
  <c r="N87" i="36" s="1"/>
  <c r="O87" i="36" s="1"/>
  <c r="C235" i="36"/>
  <c r="D235" i="36" s="1"/>
  <c r="E235" i="36" s="1"/>
  <c r="F235" i="36" s="1"/>
  <c r="G235" i="36" s="1"/>
  <c r="H235" i="36" s="1"/>
  <c r="I235" i="36" s="1"/>
  <c r="J235" i="36" s="1"/>
  <c r="K235" i="36" s="1"/>
  <c r="L235" i="36" s="1"/>
  <c r="M235" i="36" s="1"/>
  <c r="N235" i="36" s="1"/>
  <c r="O235" i="36" s="1"/>
  <c r="C241" i="1"/>
  <c r="C243" i="36" s="1"/>
  <c r="C245" i="1"/>
  <c r="C247" i="36" s="1"/>
  <c r="C291" i="1"/>
  <c r="C293" i="36" s="1"/>
  <c r="C317" i="1"/>
  <c r="C319" i="36" s="1"/>
  <c r="C321" i="1"/>
  <c r="C323" i="36" s="1"/>
  <c r="C325" i="1"/>
  <c r="C327" i="36" s="1"/>
  <c r="X9" i="1"/>
  <c r="C75" i="12"/>
  <c r="C65" i="12"/>
  <c r="E360" i="20"/>
  <c r="E66" i="20"/>
  <c r="E11" i="26"/>
  <c r="E10" i="26" s="1"/>
  <c r="E2" i="26" s="1"/>
  <c r="H2" i="26" s="1"/>
  <c r="E11" i="28"/>
  <c r="E10" i="28" s="1"/>
  <c r="E2" i="28" s="1"/>
  <c r="H2" i="28" s="1"/>
  <c r="E25" i="29"/>
  <c r="E8" i="27"/>
  <c r="E2" i="27" s="1"/>
  <c r="E8" i="25"/>
  <c r="E2" i="25" s="1"/>
  <c r="E8" i="24"/>
  <c r="E2" i="24" s="1"/>
  <c r="E8" i="23"/>
  <c r="E2" i="23" s="1"/>
  <c r="E390" i="20"/>
  <c r="E389" i="20" s="1"/>
  <c r="E9" i="20"/>
  <c r="C511" i="36" l="1"/>
  <c r="F511" i="36" s="1"/>
  <c r="C506" i="1"/>
  <c r="C55" i="12" s="1"/>
  <c r="E8" i="22"/>
  <c r="E2" i="22" s="1"/>
  <c r="D360" i="36"/>
  <c r="H2" i="27"/>
  <c r="E3" i="27"/>
  <c r="L18" i="17" s="1"/>
  <c r="L20" i="16"/>
  <c r="I3" i="32"/>
  <c r="L10" i="33"/>
  <c r="L15" i="16"/>
  <c r="H3" i="26"/>
  <c r="P15" i="14" s="1"/>
  <c r="L33" i="14" s="1"/>
  <c r="C33" i="14" s="1"/>
  <c r="E3" i="25"/>
  <c r="H2" i="25"/>
  <c r="L14" i="16" s="1"/>
  <c r="E3" i="24"/>
  <c r="H2" i="24"/>
  <c r="L13" i="16" s="1"/>
  <c r="E3" i="23"/>
  <c r="H2" i="23"/>
  <c r="L12" i="16" s="1"/>
  <c r="E2" i="21"/>
  <c r="H2" i="21" s="1"/>
  <c r="L10" i="17"/>
  <c r="C70" i="12"/>
  <c r="C69" i="12" s="1"/>
  <c r="D543" i="1"/>
  <c r="C37" i="12"/>
  <c r="D358" i="1"/>
  <c r="C40" i="12"/>
  <c r="C533" i="36"/>
  <c r="C558" i="36"/>
  <c r="E564" i="36"/>
  <c r="D562" i="36"/>
  <c r="G511" i="36"/>
  <c r="F509" i="36"/>
  <c r="E561" i="36"/>
  <c r="D559" i="36"/>
  <c r="H538" i="36"/>
  <c r="G533" i="36"/>
  <c r="F369" i="36"/>
  <c r="E367" i="36"/>
  <c r="F386" i="36"/>
  <c r="E384" i="36"/>
  <c r="C360" i="36"/>
  <c r="C212" i="36"/>
  <c r="C434" i="36"/>
  <c r="F533" i="36"/>
  <c r="E573" i="36"/>
  <c r="D571" i="36"/>
  <c r="H3" i="28"/>
  <c r="P18" i="14" s="1"/>
  <c r="L39" i="14" s="1"/>
  <c r="C35" i="14" s="1"/>
  <c r="L26" i="16"/>
  <c r="G495" i="36"/>
  <c r="C146" i="36"/>
  <c r="D148" i="36"/>
  <c r="D330" i="36"/>
  <c r="C328" i="36"/>
  <c r="E167" i="36"/>
  <c r="D163" i="36"/>
  <c r="C431" i="36"/>
  <c r="D433" i="36"/>
  <c r="D86" i="36"/>
  <c r="C84" i="36"/>
  <c r="E136" i="36"/>
  <c r="D130" i="36"/>
  <c r="D192" i="36"/>
  <c r="C190" i="36"/>
  <c r="E276" i="36"/>
  <c r="D272" i="36"/>
  <c r="D310" i="36"/>
  <c r="C308" i="36"/>
  <c r="D344" i="36"/>
  <c r="C342" i="36"/>
  <c r="E29" i="36"/>
  <c r="D25" i="36"/>
  <c r="D406" i="36"/>
  <c r="C404" i="36"/>
  <c r="D420" i="36"/>
  <c r="C418" i="36"/>
  <c r="E440" i="36"/>
  <c r="D434" i="36"/>
  <c r="D255" i="36"/>
  <c r="C253" i="36"/>
  <c r="D233" i="36"/>
  <c r="C231" i="36"/>
  <c r="E46" i="36"/>
  <c r="D42" i="36"/>
  <c r="E18" i="36"/>
  <c r="D15" i="36"/>
  <c r="D69" i="36"/>
  <c r="C67" i="36"/>
  <c r="C130" i="36"/>
  <c r="C25" i="36"/>
  <c r="D393" i="36"/>
  <c r="C391" i="36"/>
  <c r="D113" i="36"/>
  <c r="C111" i="36"/>
  <c r="D154" i="36"/>
  <c r="C152" i="36"/>
  <c r="D172" i="36"/>
  <c r="C170" i="36"/>
  <c r="E216" i="36"/>
  <c r="D212" i="36"/>
  <c r="E481" i="36"/>
  <c r="D479" i="36"/>
  <c r="C163" i="36"/>
  <c r="C42" i="36"/>
  <c r="C272" i="36"/>
  <c r="C15" i="36"/>
  <c r="E3" i="22"/>
  <c r="L11" i="17" s="1"/>
  <c r="H2" i="22"/>
  <c r="C9" i="36"/>
  <c r="D13" i="36"/>
  <c r="E2" i="30"/>
  <c r="H2" i="30" s="1"/>
  <c r="I4" i="30" s="1"/>
  <c r="L26" i="17"/>
  <c r="H2" i="31"/>
  <c r="E3" i="31"/>
  <c r="L27" i="17" s="1"/>
  <c r="G16" i="17" s="1"/>
  <c r="C17" i="14"/>
  <c r="C530" i="1"/>
  <c r="C56" i="12" s="1"/>
  <c r="C467" i="1"/>
  <c r="C51" i="12" s="1"/>
  <c r="C476" i="1"/>
  <c r="C428" i="1"/>
  <c r="C448" i="1"/>
  <c r="E487" i="32"/>
  <c r="E9" i="33"/>
  <c r="E2" i="33" s="1"/>
  <c r="C13" i="1"/>
  <c r="C388" i="1"/>
  <c r="C401" i="1"/>
  <c r="C410" i="1"/>
  <c r="C431" i="1"/>
  <c r="C415" i="1"/>
  <c r="C251" i="1"/>
  <c r="C23" i="1"/>
  <c r="C340" i="1"/>
  <c r="C188" i="1"/>
  <c r="C168" i="1"/>
  <c r="C144" i="1"/>
  <c r="C128" i="1"/>
  <c r="C92" i="1"/>
  <c r="C18" i="12" s="1"/>
  <c r="C7" i="1"/>
  <c r="C289" i="1"/>
  <c r="C31" i="12" s="1"/>
  <c r="C229" i="1"/>
  <c r="C161" i="1"/>
  <c r="C109" i="1"/>
  <c r="C65" i="1"/>
  <c r="C40" i="1"/>
  <c r="C326" i="1"/>
  <c r="C306" i="1"/>
  <c r="C270" i="1"/>
  <c r="C210" i="1"/>
  <c r="C150" i="1"/>
  <c r="C82" i="1"/>
  <c r="E20" i="29"/>
  <c r="L23" i="17" s="1"/>
  <c r="E8" i="20"/>
  <c r="E3" i="20" s="1"/>
  <c r="C35" i="12" l="1"/>
  <c r="C509" i="36"/>
  <c r="F500" i="36"/>
  <c r="C484" i="36"/>
  <c r="E360" i="36"/>
  <c r="H3" i="27"/>
  <c r="P16" i="14" s="1"/>
  <c r="L24" i="16"/>
  <c r="C26" i="16" s="1"/>
  <c r="L14" i="17"/>
  <c r="H3" i="25"/>
  <c r="P14" i="14" s="1"/>
  <c r="L32" i="14" s="1"/>
  <c r="C25" i="14" s="1"/>
  <c r="L13" i="17"/>
  <c r="H3" i="24"/>
  <c r="P13" i="14" s="1"/>
  <c r="H3" i="23"/>
  <c r="P12" i="14" s="1"/>
  <c r="L12" i="17"/>
  <c r="H3" i="21"/>
  <c r="P10" i="14" s="1"/>
  <c r="L10" i="14" s="1"/>
  <c r="L10" i="16"/>
  <c r="D187" i="1"/>
  <c r="D6" i="1"/>
  <c r="D481" i="1"/>
  <c r="D64" i="1"/>
  <c r="D387" i="1"/>
  <c r="C390" i="36"/>
  <c r="D558" i="36"/>
  <c r="F384" i="36"/>
  <c r="G386" i="36"/>
  <c r="G369" i="36"/>
  <c r="F367" i="36"/>
  <c r="I538" i="36"/>
  <c r="H533" i="36"/>
  <c r="F561" i="36"/>
  <c r="E559" i="36"/>
  <c r="H511" i="36"/>
  <c r="G509" i="36"/>
  <c r="F564" i="36"/>
  <c r="E562" i="36"/>
  <c r="E571" i="36"/>
  <c r="F573" i="36"/>
  <c r="C9" i="15"/>
  <c r="L19" i="16"/>
  <c r="I3" i="31"/>
  <c r="L11" i="33"/>
  <c r="L18" i="16"/>
  <c r="L9" i="33"/>
  <c r="H495" i="36"/>
  <c r="E479" i="36"/>
  <c r="F481" i="36"/>
  <c r="E212" i="36"/>
  <c r="F216" i="36"/>
  <c r="E172" i="36"/>
  <c r="D170" i="36"/>
  <c r="E154" i="36"/>
  <c r="D152" i="36"/>
  <c r="E113" i="36"/>
  <c r="D111" i="36"/>
  <c r="E393" i="36"/>
  <c r="D391" i="36"/>
  <c r="E69" i="36"/>
  <c r="D67" i="36"/>
  <c r="E15" i="36"/>
  <c r="F18" i="36"/>
  <c r="E42" i="36"/>
  <c r="F46" i="36"/>
  <c r="E233" i="36"/>
  <c r="D231" i="36"/>
  <c r="E255" i="36"/>
  <c r="D253" i="36"/>
  <c r="F440" i="36"/>
  <c r="E434" i="36"/>
  <c r="E420" i="36"/>
  <c r="D418" i="36"/>
  <c r="E406" i="36"/>
  <c r="D404" i="36"/>
  <c r="F29" i="36"/>
  <c r="E25" i="36"/>
  <c r="E344" i="36"/>
  <c r="D342" i="36"/>
  <c r="E310" i="36"/>
  <c r="D308" i="36"/>
  <c r="E272" i="36"/>
  <c r="F276" i="36"/>
  <c r="E192" i="36"/>
  <c r="D190" i="36"/>
  <c r="E130" i="36"/>
  <c r="F136" i="36"/>
  <c r="E86" i="36"/>
  <c r="D84" i="36"/>
  <c r="E163" i="36"/>
  <c r="F167" i="36"/>
  <c r="E330" i="36"/>
  <c r="D328" i="36"/>
  <c r="C8" i="36"/>
  <c r="C574" i="36" s="1"/>
  <c r="E433" i="36"/>
  <c r="D431" i="36"/>
  <c r="E148" i="36"/>
  <c r="D146" i="36"/>
  <c r="C66" i="36"/>
  <c r="C189" i="36"/>
  <c r="H3" i="22"/>
  <c r="P11" i="14" s="1"/>
  <c r="E13" i="36"/>
  <c r="D9" i="36"/>
  <c r="D8" i="36" s="1"/>
  <c r="H2" i="33"/>
  <c r="C17" i="12"/>
  <c r="C27" i="12"/>
  <c r="C32" i="12"/>
  <c r="C12" i="12"/>
  <c r="C19" i="12"/>
  <c r="C28" i="12"/>
  <c r="C8" i="12"/>
  <c r="C20" i="12"/>
  <c r="C24" i="12"/>
  <c r="C34" i="12"/>
  <c r="C29" i="12"/>
  <c r="C49" i="12"/>
  <c r="C45" i="12"/>
  <c r="C9" i="12"/>
  <c r="C48" i="12"/>
  <c r="C52" i="12"/>
  <c r="L9" i="17"/>
  <c r="G9" i="17" s="1"/>
  <c r="E2" i="20"/>
  <c r="C22" i="12"/>
  <c r="C30" i="12"/>
  <c r="C33" i="12"/>
  <c r="C23" i="12"/>
  <c r="C21" i="12"/>
  <c r="C10" i="12"/>
  <c r="C47" i="12"/>
  <c r="C46" i="12"/>
  <c r="C50" i="12"/>
  <c r="C54" i="12"/>
  <c r="C53" i="12" s="1"/>
  <c r="C44" i="12"/>
  <c r="C26" i="12"/>
  <c r="C16" i="12"/>
  <c r="E558" i="36" l="1"/>
  <c r="G500" i="36"/>
  <c r="F485" i="36"/>
  <c r="F484" i="36" s="1"/>
  <c r="C21" i="17"/>
  <c r="L15" i="14"/>
  <c r="D559" i="1"/>
  <c r="G365" i="1"/>
  <c r="C7" i="12"/>
  <c r="G564" i="36"/>
  <c r="F562" i="36"/>
  <c r="H509" i="36"/>
  <c r="I511" i="36"/>
  <c r="G561" i="36"/>
  <c r="F559" i="36"/>
  <c r="J538" i="36"/>
  <c r="I533" i="36"/>
  <c r="G367" i="36"/>
  <c r="H369" i="36"/>
  <c r="C8" i="15"/>
  <c r="F360" i="36"/>
  <c r="G384" i="36"/>
  <c r="G360" i="36" s="1"/>
  <c r="H386" i="36"/>
  <c r="C7" i="15"/>
  <c r="F571" i="36"/>
  <c r="G573" i="36"/>
  <c r="L17" i="16"/>
  <c r="L8" i="33"/>
  <c r="I495" i="36"/>
  <c r="F330" i="36"/>
  <c r="E328" i="36"/>
  <c r="E84" i="36"/>
  <c r="F86" i="36"/>
  <c r="E190" i="36"/>
  <c r="F192" i="36"/>
  <c r="F310" i="36"/>
  <c r="E308" i="36"/>
  <c r="F344" i="36"/>
  <c r="E342" i="36"/>
  <c r="F25" i="36"/>
  <c r="G29" i="36"/>
  <c r="E404" i="36"/>
  <c r="F406" i="36"/>
  <c r="E418" i="36"/>
  <c r="F420" i="36"/>
  <c r="F434" i="36"/>
  <c r="G440" i="36"/>
  <c r="F255" i="36"/>
  <c r="E253" i="36"/>
  <c r="F233" i="36"/>
  <c r="E231" i="36"/>
  <c r="F69" i="36"/>
  <c r="E67" i="36"/>
  <c r="F393" i="36"/>
  <c r="E391" i="36"/>
  <c r="F113" i="36"/>
  <c r="E111" i="36"/>
  <c r="F154" i="36"/>
  <c r="E152" i="36"/>
  <c r="E170" i="36"/>
  <c r="F172" i="36"/>
  <c r="F148" i="36"/>
  <c r="E146" i="36"/>
  <c r="F433" i="36"/>
  <c r="E431" i="36"/>
  <c r="F163" i="36"/>
  <c r="G167" i="36"/>
  <c r="G136" i="36"/>
  <c r="F130" i="36"/>
  <c r="G276" i="36"/>
  <c r="F272" i="36"/>
  <c r="G46" i="36"/>
  <c r="F42" i="36"/>
  <c r="G18" i="36"/>
  <c r="F15" i="36"/>
  <c r="F212" i="36"/>
  <c r="G216" i="36"/>
  <c r="G481" i="36"/>
  <c r="F479" i="36"/>
  <c r="D189" i="36"/>
  <c r="D390" i="36"/>
  <c r="D66" i="36"/>
  <c r="F13" i="36"/>
  <c r="E9" i="36"/>
  <c r="E8" i="36" s="1"/>
  <c r="H5" i="33"/>
  <c r="P35" i="14" s="1"/>
  <c r="C25" i="12"/>
  <c r="C43" i="12"/>
  <c r="C15" i="12"/>
  <c r="H2" i="20"/>
  <c r="L9" i="16" s="1"/>
  <c r="F558" i="36" l="1"/>
  <c r="H500" i="36"/>
  <c r="G485" i="36"/>
  <c r="G484" i="36" s="1"/>
  <c r="D15" i="17"/>
  <c r="D20" i="17"/>
  <c r="D19" i="17"/>
  <c r="D18" i="17"/>
  <c r="C12" i="15"/>
  <c r="E550" i="1"/>
  <c r="E289" i="1"/>
  <c r="E553" i="1"/>
  <c r="E467" i="1"/>
  <c r="E92" i="1"/>
  <c r="E390" i="36"/>
  <c r="J533" i="36"/>
  <c r="K538" i="36"/>
  <c r="H561" i="36"/>
  <c r="G559" i="36"/>
  <c r="H564" i="36"/>
  <c r="G562" i="36"/>
  <c r="H384" i="36"/>
  <c r="I386" i="36"/>
  <c r="H367" i="36"/>
  <c r="I369" i="36"/>
  <c r="J511" i="36"/>
  <c r="I509" i="36"/>
  <c r="H573" i="36"/>
  <c r="G571" i="36"/>
  <c r="D574" i="36"/>
  <c r="J495" i="36"/>
  <c r="G212" i="36"/>
  <c r="H216" i="36"/>
  <c r="G163" i="36"/>
  <c r="H167" i="36"/>
  <c r="G154" i="36"/>
  <c r="F152" i="36"/>
  <c r="G113" i="36"/>
  <c r="F111" i="36"/>
  <c r="F391" i="36"/>
  <c r="G393" i="36"/>
  <c r="G69" i="36"/>
  <c r="F67" i="36"/>
  <c r="F231" i="36"/>
  <c r="G233" i="36"/>
  <c r="G255" i="36"/>
  <c r="F253" i="36"/>
  <c r="G344" i="36"/>
  <c r="F342" i="36"/>
  <c r="F308" i="36"/>
  <c r="G310" i="36"/>
  <c r="F328" i="36"/>
  <c r="G330" i="36"/>
  <c r="E189" i="36"/>
  <c r="G479" i="36"/>
  <c r="H481" i="36"/>
  <c r="H18" i="36"/>
  <c r="G15" i="36"/>
  <c r="G42" i="36"/>
  <c r="H46" i="36"/>
  <c r="G272" i="36"/>
  <c r="H276" i="36"/>
  <c r="G130" i="36"/>
  <c r="H136" i="36"/>
  <c r="G433" i="36"/>
  <c r="F431" i="36"/>
  <c r="G148" i="36"/>
  <c r="F146" i="36"/>
  <c r="G172" i="36"/>
  <c r="F170" i="36"/>
  <c r="H440" i="36"/>
  <c r="G434" i="36"/>
  <c r="G420" i="36"/>
  <c r="F418" i="36"/>
  <c r="G406" i="36"/>
  <c r="F404" i="36"/>
  <c r="G25" i="36"/>
  <c r="H29" i="36"/>
  <c r="F190" i="36"/>
  <c r="G192" i="36"/>
  <c r="F84" i="36"/>
  <c r="G86" i="36"/>
  <c r="E66" i="36"/>
  <c r="G13" i="36"/>
  <c r="F9" i="36"/>
  <c r="F8" i="36" s="1"/>
  <c r="C76" i="12"/>
  <c r="D64" i="12" s="1"/>
  <c r="H3" i="20"/>
  <c r="P9" i="14" s="1"/>
  <c r="M20" i="16"/>
  <c r="C22" i="18"/>
  <c r="D20" i="18" s="1"/>
  <c r="I500" i="36" l="1"/>
  <c r="H485" i="36"/>
  <c r="H484" i="36" s="1"/>
  <c r="H360" i="36"/>
  <c r="D10" i="15"/>
  <c r="D11" i="15"/>
  <c r="G558" i="36"/>
  <c r="J509" i="36"/>
  <c r="K511" i="36"/>
  <c r="H562" i="36"/>
  <c r="I564" i="36"/>
  <c r="I561" i="36"/>
  <c r="H559" i="36"/>
  <c r="I367" i="36"/>
  <c r="J369" i="36"/>
  <c r="I384" i="36"/>
  <c r="J386" i="36"/>
  <c r="K533" i="36"/>
  <c r="L538" i="36"/>
  <c r="D9" i="17"/>
  <c r="E574" i="36"/>
  <c r="D24" i="12"/>
  <c r="H571" i="36"/>
  <c r="I573" i="36"/>
  <c r="D23" i="12"/>
  <c r="D12" i="12"/>
  <c r="D19" i="12"/>
  <c r="D74" i="12"/>
  <c r="D50" i="12"/>
  <c r="D43" i="12"/>
  <c r="D49" i="12"/>
  <c r="D33" i="12"/>
  <c r="D26" i="12"/>
  <c r="D22" i="12"/>
  <c r="D16" i="12"/>
  <c r="D46" i="12"/>
  <c r="D52" i="12"/>
  <c r="D20" i="12"/>
  <c r="D15" i="12"/>
  <c r="D29" i="12"/>
  <c r="D18" i="12"/>
  <c r="D63" i="12"/>
  <c r="K495" i="36"/>
  <c r="G404" i="36"/>
  <c r="H406" i="36"/>
  <c r="G418" i="36"/>
  <c r="H420" i="36"/>
  <c r="H434" i="36"/>
  <c r="I440" i="36"/>
  <c r="H172" i="36"/>
  <c r="G170" i="36"/>
  <c r="G146" i="36"/>
  <c r="H148" i="36"/>
  <c r="H433" i="36"/>
  <c r="G431" i="36"/>
  <c r="I18" i="36"/>
  <c r="H15" i="36"/>
  <c r="G342" i="36"/>
  <c r="H344" i="36"/>
  <c r="H255" i="36"/>
  <c r="G253" i="36"/>
  <c r="H69" i="36"/>
  <c r="G67" i="36"/>
  <c r="G111" i="36"/>
  <c r="H113" i="36"/>
  <c r="H154" i="36"/>
  <c r="G152" i="36"/>
  <c r="D36" i="12"/>
  <c r="D14" i="12"/>
  <c r="F189" i="36"/>
  <c r="F390" i="36"/>
  <c r="H86" i="36"/>
  <c r="G84" i="36"/>
  <c r="H192" i="36"/>
  <c r="G190" i="36"/>
  <c r="I29" i="36"/>
  <c r="H25" i="36"/>
  <c r="H130" i="36"/>
  <c r="I136" i="36"/>
  <c r="I276" i="36"/>
  <c r="H272" i="36"/>
  <c r="I46" i="36"/>
  <c r="H42" i="36"/>
  <c r="H479" i="36"/>
  <c r="I481" i="36"/>
  <c r="H330" i="36"/>
  <c r="G328" i="36"/>
  <c r="H310" i="36"/>
  <c r="G308" i="36"/>
  <c r="H233" i="36"/>
  <c r="G231" i="36"/>
  <c r="H393" i="36"/>
  <c r="G391" i="36"/>
  <c r="H163" i="36"/>
  <c r="I167" i="36"/>
  <c r="I216" i="36"/>
  <c r="H212" i="36"/>
  <c r="F66" i="36"/>
  <c r="H13" i="36"/>
  <c r="G9" i="36"/>
  <c r="G8" i="36" s="1"/>
  <c r="D53" i="12"/>
  <c r="D54" i="12"/>
  <c r="D73" i="12"/>
  <c r="D55" i="12"/>
  <c r="D72" i="12"/>
  <c r="D44" i="12"/>
  <c r="D21" i="12"/>
  <c r="D45" i="12"/>
  <c r="D32" i="12"/>
  <c r="D25" i="12"/>
  <c r="D7" i="12"/>
  <c r="D10" i="12"/>
  <c r="D30" i="12"/>
  <c r="D9" i="12"/>
  <c r="D34" i="12"/>
  <c r="D28" i="12"/>
  <c r="D27" i="12"/>
  <c r="D47" i="12"/>
  <c r="D48" i="12"/>
  <c r="D8" i="12"/>
  <c r="D17" i="12"/>
  <c r="D31" i="12"/>
  <c r="D11" i="12"/>
  <c r="D40" i="12"/>
  <c r="D59" i="12"/>
  <c r="D68" i="12"/>
  <c r="D57" i="12"/>
  <c r="D39" i="12"/>
  <c r="D60" i="12"/>
  <c r="D70" i="12"/>
  <c r="D51" i="12"/>
  <c r="D35" i="12"/>
  <c r="D65" i="12"/>
  <c r="D13" i="12"/>
  <c r="D38" i="12"/>
  <c r="D42" i="12"/>
  <c r="D56" i="12"/>
  <c r="D61" i="12"/>
  <c r="D66" i="12"/>
  <c r="D71" i="12"/>
  <c r="D75" i="12"/>
  <c r="D69" i="12"/>
  <c r="D37" i="12"/>
  <c r="D41" i="12"/>
  <c r="D58" i="12"/>
  <c r="D62" i="12"/>
  <c r="D67" i="12"/>
  <c r="D11" i="17"/>
  <c r="D12" i="17"/>
  <c r="D10" i="17"/>
  <c r="D14" i="17"/>
  <c r="D13" i="17"/>
  <c r="E555" i="1"/>
  <c r="E551" i="1"/>
  <c r="E549" i="1"/>
  <c r="E546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78" i="1"/>
  <c r="E474" i="1"/>
  <c r="E472" i="1"/>
  <c r="E470" i="1"/>
  <c r="E468" i="1"/>
  <c r="E398" i="1"/>
  <c r="E386" i="1"/>
  <c r="E384" i="1"/>
  <c r="E381" i="1"/>
  <c r="E379" i="1"/>
  <c r="E377" i="1"/>
  <c r="E375" i="1"/>
  <c r="E373" i="1"/>
  <c r="E371" i="1"/>
  <c r="E369" i="1"/>
  <c r="E367" i="1"/>
  <c r="E364" i="1"/>
  <c r="E362" i="1"/>
  <c r="E360" i="1"/>
  <c r="E337" i="1"/>
  <c r="E333" i="1"/>
  <c r="E331" i="1"/>
  <c r="E329" i="1"/>
  <c r="E327" i="1"/>
  <c r="E324" i="1"/>
  <c r="E322" i="1"/>
  <c r="E320" i="1"/>
  <c r="E318" i="1"/>
  <c r="E287" i="1"/>
  <c r="E285" i="1"/>
  <c r="E283" i="1"/>
  <c r="E281" i="1"/>
  <c r="E279" i="1"/>
  <c r="E277" i="1"/>
  <c r="E275" i="1"/>
  <c r="E273" i="1"/>
  <c r="E271" i="1"/>
  <c r="E268" i="1"/>
  <c r="E266" i="1"/>
  <c r="E264" i="1"/>
  <c r="E262" i="1"/>
  <c r="E260" i="1"/>
  <c r="E258" i="1"/>
  <c r="E256" i="1"/>
  <c r="E252" i="1"/>
  <c r="E249" i="1"/>
  <c r="E247" i="1"/>
  <c r="E239" i="1"/>
  <c r="E237" i="1"/>
  <c r="E205" i="1"/>
  <c r="E203" i="1"/>
  <c r="E201" i="1"/>
  <c r="E199" i="1"/>
  <c r="E197" i="1"/>
  <c r="E195" i="1"/>
  <c r="E193" i="1"/>
  <c r="E189" i="1"/>
  <c r="E185" i="1"/>
  <c r="E183" i="1"/>
  <c r="E181" i="1"/>
  <c r="E179" i="1"/>
  <c r="E177" i="1"/>
  <c r="E175" i="1"/>
  <c r="E173" i="1"/>
  <c r="E171" i="1"/>
  <c r="E169" i="1"/>
  <c r="E166" i="1"/>
  <c r="E164" i="1"/>
  <c r="E162" i="1"/>
  <c r="E159" i="1"/>
  <c r="E157" i="1"/>
  <c r="E155" i="1"/>
  <c r="E153" i="1"/>
  <c r="E151" i="1"/>
  <c r="E148" i="1"/>
  <c r="E133" i="1"/>
  <c r="E131" i="1"/>
  <c r="E129" i="1"/>
  <c r="E126" i="1"/>
  <c r="E124" i="1"/>
  <c r="E122" i="1"/>
  <c r="E120" i="1"/>
  <c r="E118" i="1"/>
  <c r="E116" i="1"/>
  <c r="E114" i="1"/>
  <c r="E112" i="1"/>
  <c r="E110" i="1"/>
  <c r="E107" i="1"/>
  <c r="E105" i="1"/>
  <c r="E103" i="1"/>
  <c r="E101" i="1"/>
  <c r="E99" i="1"/>
  <c r="E97" i="1"/>
  <c r="E95" i="1"/>
  <c r="E93" i="1"/>
  <c r="E554" i="1"/>
  <c r="E552" i="1"/>
  <c r="E548" i="1"/>
  <c r="E545" i="1"/>
  <c r="E541" i="1"/>
  <c r="E539" i="1"/>
  <c r="E537" i="1"/>
  <c r="E535" i="1"/>
  <c r="E533" i="1"/>
  <c r="E531" i="1"/>
  <c r="E529" i="1"/>
  <c r="E527" i="1"/>
  <c r="E525" i="1"/>
  <c r="E523" i="1"/>
  <c r="E497" i="1"/>
  <c r="E519" i="1"/>
  <c r="E517" i="1"/>
  <c r="E515" i="1"/>
  <c r="E513" i="1"/>
  <c r="E511" i="1"/>
  <c r="E509" i="1"/>
  <c r="E507" i="1"/>
  <c r="E505" i="1"/>
  <c r="E503" i="1"/>
  <c r="E501" i="1"/>
  <c r="E499" i="1"/>
  <c r="E495" i="1"/>
  <c r="E493" i="1"/>
  <c r="E491" i="1"/>
  <c r="E489" i="1"/>
  <c r="E487" i="1"/>
  <c r="E485" i="1"/>
  <c r="E483" i="1"/>
  <c r="E479" i="1"/>
  <c r="E477" i="1"/>
  <c r="E465" i="1"/>
  <c r="E463" i="1"/>
  <c r="E461" i="1"/>
  <c r="E459" i="1"/>
  <c r="E457" i="1"/>
  <c r="E455" i="1"/>
  <c r="E453" i="1"/>
  <c r="E451" i="1"/>
  <c r="E449" i="1"/>
  <c r="E446" i="1"/>
  <c r="E444" i="1"/>
  <c r="E442" i="1"/>
  <c r="E440" i="1"/>
  <c r="E438" i="1"/>
  <c r="E436" i="1"/>
  <c r="E434" i="1"/>
  <c r="E432" i="1"/>
  <c r="E429" i="1"/>
  <c r="E426" i="1"/>
  <c r="E424" i="1"/>
  <c r="E422" i="1"/>
  <c r="E420" i="1"/>
  <c r="E418" i="1"/>
  <c r="E416" i="1"/>
  <c r="E413" i="1"/>
  <c r="E411" i="1"/>
  <c r="E408" i="1"/>
  <c r="E406" i="1"/>
  <c r="E404" i="1"/>
  <c r="E402" i="1"/>
  <c r="E399" i="1"/>
  <c r="E397" i="1"/>
  <c r="E395" i="1"/>
  <c r="E393" i="1"/>
  <c r="E391" i="1"/>
  <c r="E389" i="1"/>
  <c r="E385" i="1"/>
  <c r="E383" i="1"/>
  <c r="E380" i="1"/>
  <c r="E378" i="1"/>
  <c r="E376" i="1"/>
  <c r="E374" i="1"/>
  <c r="E372" i="1"/>
  <c r="E370" i="1"/>
  <c r="E368" i="1"/>
  <c r="E366" i="1"/>
  <c r="E363" i="1"/>
  <c r="E361" i="1"/>
  <c r="E355" i="1"/>
  <c r="E353" i="1"/>
  <c r="E351" i="1"/>
  <c r="E349" i="1"/>
  <c r="E343" i="1"/>
  <c r="E341" i="1"/>
  <c r="E315" i="1"/>
  <c r="E313" i="1"/>
  <c r="E311" i="1"/>
  <c r="E309" i="1"/>
  <c r="E307" i="1"/>
  <c r="E304" i="1"/>
  <c r="E302" i="1"/>
  <c r="E300" i="1"/>
  <c r="E298" i="1"/>
  <c r="E296" i="1"/>
  <c r="E294" i="1"/>
  <c r="E290" i="1"/>
  <c r="E244" i="1"/>
  <c r="E242" i="1"/>
  <c r="E234" i="1"/>
  <c r="E232" i="1"/>
  <c r="E230" i="1"/>
  <c r="E225" i="1"/>
  <c r="E223" i="1"/>
  <c r="E221" i="1"/>
  <c r="E219" i="1"/>
  <c r="E217" i="1"/>
  <c r="E215" i="1"/>
  <c r="E213" i="1"/>
  <c r="E211" i="1"/>
  <c r="E208" i="1"/>
  <c r="E145" i="1"/>
  <c r="E142" i="1"/>
  <c r="E140" i="1"/>
  <c r="E138" i="1"/>
  <c r="E136" i="1"/>
  <c r="E90" i="1"/>
  <c r="E88" i="1"/>
  <c r="E61" i="1"/>
  <c r="E57" i="1"/>
  <c r="E49" i="1"/>
  <c r="E45" i="1"/>
  <c r="E43" i="1"/>
  <c r="E41" i="1"/>
  <c r="E37" i="1"/>
  <c r="E35" i="1"/>
  <c r="E33" i="1"/>
  <c r="E14" i="1"/>
  <c r="E557" i="1"/>
  <c r="E556" i="1"/>
  <c r="E544" i="1"/>
  <c r="E382" i="1"/>
  <c r="E543" i="1"/>
  <c r="E83" i="1"/>
  <c r="E10" i="1"/>
  <c r="E8" i="1"/>
  <c r="E80" i="1"/>
  <c r="E78" i="1"/>
  <c r="E76" i="1"/>
  <c r="E74" i="1"/>
  <c r="E72" i="1"/>
  <c r="E70" i="1"/>
  <c r="E68" i="1"/>
  <c r="E66" i="1"/>
  <c r="E62" i="1"/>
  <c r="E58" i="1"/>
  <c r="E54" i="1"/>
  <c r="E52" i="1"/>
  <c r="E30" i="1"/>
  <c r="E26" i="1"/>
  <c r="E24" i="1"/>
  <c r="E21" i="1"/>
  <c r="E19" i="1"/>
  <c r="E17" i="1"/>
  <c r="E558" i="1"/>
  <c r="E547" i="1"/>
  <c r="E482" i="1"/>
  <c r="E365" i="1"/>
  <c r="E481" i="1"/>
  <c r="E358" i="1"/>
  <c r="E60" i="1"/>
  <c r="E36" i="1"/>
  <c r="E12" i="1"/>
  <c r="E345" i="1"/>
  <c r="E305" i="1"/>
  <c r="E269" i="1"/>
  <c r="E257" i="1"/>
  <c r="E231" i="1"/>
  <c r="E147" i="1"/>
  <c r="E89" i="1"/>
  <c r="E53" i="1"/>
  <c r="E441" i="1"/>
  <c r="E471" i="1"/>
  <c r="E480" i="1"/>
  <c r="E310" i="1"/>
  <c r="E200" i="1"/>
  <c r="E56" i="1"/>
  <c r="E357" i="1"/>
  <c r="E319" i="1"/>
  <c r="E293" i="1"/>
  <c r="E253" i="1"/>
  <c r="E209" i="1"/>
  <c r="E137" i="1"/>
  <c r="E79" i="1"/>
  <c r="E47" i="1"/>
  <c r="E443" i="1"/>
  <c r="E469" i="1"/>
  <c r="E421" i="1"/>
  <c r="E278" i="1"/>
  <c r="E182" i="1"/>
  <c r="E86" i="1"/>
  <c r="E16" i="1"/>
  <c r="E347" i="1"/>
  <c r="E325" i="1"/>
  <c r="E317" i="1"/>
  <c r="E299" i="1"/>
  <c r="E291" i="1"/>
  <c r="E263" i="1"/>
  <c r="E255" i="1"/>
  <c r="E241" i="1"/>
  <c r="E227" i="1"/>
  <c r="E167" i="1"/>
  <c r="E141" i="1"/>
  <c r="E119" i="1"/>
  <c r="E85" i="1"/>
  <c r="E63" i="1"/>
  <c r="E51" i="1"/>
  <c r="E433" i="1"/>
  <c r="E346" i="1"/>
  <c r="E286" i="1"/>
  <c r="E212" i="1"/>
  <c r="E174" i="1"/>
  <c r="E100" i="1"/>
  <c r="E18" i="1"/>
  <c r="E452" i="1"/>
  <c r="E456" i="1"/>
  <c r="E460" i="1"/>
  <c r="E464" i="1"/>
  <c r="E475" i="1"/>
  <c r="E50" i="1"/>
  <c r="E42" i="1"/>
  <c r="E34" i="1"/>
  <c r="E394" i="1"/>
  <c r="E412" i="1"/>
  <c r="E430" i="1"/>
  <c r="E94" i="1"/>
  <c r="E98" i="1"/>
  <c r="E104" i="1"/>
  <c r="E130" i="1"/>
  <c r="E134" i="1"/>
  <c r="E154" i="1"/>
  <c r="E160" i="1"/>
  <c r="E172" i="1"/>
  <c r="E178" i="1"/>
  <c r="E184" i="1"/>
  <c r="E190" i="1"/>
  <c r="E196" i="1"/>
  <c r="E202" i="1"/>
  <c r="E206" i="1"/>
  <c r="E216" i="1"/>
  <c r="E222" i="1"/>
  <c r="E226" i="1"/>
  <c r="E238" i="1"/>
  <c r="E248" i="1"/>
  <c r="E254" i="1"/>
  <c r="E274" i="1"/>
  <c r="E280" i="1"/>
  <c r="E284" i="1"/>
  <c r="E292" i="1"/>
  <c r="E312" i="1"/>
  <c r="E316" i="1"/>
  <c r="E332" i="1"/>
  <c r="E338" i="1"/>
  <c r="E344" i="1"/>
  <c r="E350" i="1"/>
  <c r="E356" i="1"/>
  <c r="E31" i="1"/>
  <c r="E15" i="1"/>
  <c r="E403" i="1"/>
  <c r="E409" i="1"/>
  <c r="E419" i="1"/>
  <c r="E425" i="1"/>
  <c r="E435" i="1"/>
  <c r="E71" i="1"/>
  <c r="E77" i="1"/>
  <c r="E87" i="1"/>
  <c r="E113" i="1"/>
  <c r="E121" i="1"/>
  <c r="E135" i="1"/>
  <c r="E143" i="1"/>
  <c r="E48" i="1"/>
  <c r="E28" i="1"/>
  <c r="E400" i="1"/>
  <c r="E323" i="1"/>
  <c r="E297" i="1"/>
  <c r="E265" i="1"/>
  <c r="E243" i="1"/>
  <c r="E191" i="1"/>
  <c r="E123" i="1"/>
  <c r="E67" i="1"/>
  <c r="E32" i="1"/>
  <c r="E445" i="1"/>
  <c r="E354" i="1"/>
  <c r="E246" i="1"/>
  <c r="E158" i="1"/>
  <c r="E20" i="1"/>
  <c r="E29" i="1"/>
  <c r="E335" i="1"/>
  <c r="E301" i="1"/>
  <c r="E261" i="1"/>
  <c r="E235" i="1"/>
  <c r="E165" i="1"/>
  <c r="E115" i="1"/>
  <c r="E59" i="1"/>
  <c r="E439" i="1"/>
  <c r="E447" i="1"/>
  <c r="E473" i="1"/>
  <c r="E336" i="1"/>
  <c r="E220" i="1"/>
  <c r="E108" i="1"/>
  <c r="E44" i="1"/>
  <c r="E390" i="1"/>
  <c r="E339" i="1"/>
  <c r="E321" i="1"/>
  <c r="E303" i="1"/>
  <c r="E295" i="1"/>
  <c r="E267" i="1"/>
  <c r="E259" i="1"/>
  <c r="E245" i="1"/>
  <c r="E233" i="1"/>
  <c r="E207" i="1"/>
  <c r="E163" i="1"/>
  <c r="E127" i="1"/>
  <c r="E111" i="1"/>
  <c r="E75" i="1"/>
  <c r="E55" i="1"/>
  <c r="E25" i="1"/>
  <c r="E407" i="1"/>
  <c r="E328" i="1"/>
  <c r="E228" i="1"/>
  <c r="E192" i="1"/>
  <c r="E146" i="1"/>
  <c r="E22" i="1"/>
  <c r="E450" i="1"/>
  <c r="E454" i="1"/>
  <c r="E458" i="1"/>
  <c r="E462" i="1"/>
  <c r="E466" i="1"/>
  <c r="E9" i="1"/>
  <c r="E46" i="1"/>
  <c r="E38" i="1"/>
  <c r="E392" i="1"/>
  <c r="E396" i="1"/>
  <c r="E414" i="1"/>
  <c r="E84" i="1"/>
  <c r="E96" i="1"/>
  <c r="E102" i="1"/>
  <c r="E106" i="1"/>
  <c r="E132" i="1"/>
  <c r="E152" i="1"/>
  <c r="E156" i="1"/>
  <c r="E170" i="1"/>
  <c r="E176" i="1"/>
  <c r="E180" i="1"/>
  <c r="E186" i="1"/>
  <c r="E194" i="1"/>
  <c r="E198" i="1"/>
  <c r="E204" i="1"/>
  <c r="E214" i="1"/>
  <c r="E218" i="1"/>
  <c r="E224" i="1"/>
  <c r="E236" i="1"/>
  <c r="E240" i="1"/>
  <c r="E250" i="1"/>
  <c r="E272" i="1"/>
  <c r="E276" i="1"/>
  <c r="E282" i="1"/>
  <c r="E288" i="1"/>
  <c r="E308" i="1"/>
  <c r="E314" i="1"/>
  <c r="E330" i="1"/>
  <c r="E334" i="1"/>
  <c r="E342" i="1"/>
  <c r="E348" i="1"/>
  <c r="E352" i="1"/>
  <c r="E69" i="1"/>
  <c r="E27" i="1"/>
  <c r="E11" i="1"/>
  <c r="E405" i="1"/>
  <c r="E417" i="1"/>
  <c r="E423" i="1"/>
  <c r="E427" i="1"/>
  <c r="E437" i="1"/>
  <c r="E73" i="1"/>
  <c r="E81" i="1"/>
  <c r="E91" i="1"/>
  <c r="E117" i="1"/>
  <c r="E125" i="1"/>
  <c r="E139" i="1"/>
  <c r="E149" i="1"/>
  <c r="E82" i="1"/>
  <c r="E210" i="1"/>
  <c r="E306" i="1"/>
  <c r="E40" i="1"/>
  <c r="E109" i="1"/>
  <c r="E229" i="1"/>
  <c r="E7" i="1"/>
  <c r="E128" i="1"/>
  <c r="E168" i="1"/>
  <c r="E340" i="1"/>
  <c r="E251" i="1"/>
  <c r="E431" i="1"/>
  <c r="E401" i="1"/>
  <c r="E13" i="1"/>
  <c r="E428" i="1"/>
  <c r="E476" i="1"/>
  <c r="E150" i="1"/>
  <c r="E270" i="1"/>
  <c r="E326" i="1"/>
  <c r="E161" i="1"/>
  <c r="E144" i="1"/>
  <c r="E23" i="1"/>
  <c r="E415" i="1"/>
  <c r="E410" i="1"/>
  <c r="E448" i="1"/>
  <c r="E188" i="1"/>
  <c r="E65" i="1"/>
  <c r="E388" i="1"/>
  <c r="E64" i="1"/>
  <c r="E387" i="1"/>
  <c r="E187" i="1"/>
  <c r="E6" i="1"/>
  <c r="D9" i="15"/>
  <c r="D10" i="18"/>
  <c r="D12" i="18"/>
  <c r="D14" i="18"/>
  <c r="D16" i="18"/>
  <c r="D18" i="18"/>
  <c r="D9" i="18"/>
  <c r="D11" i="18"/>
  <c r="D13" i="18"/>
  <c r="D15" i="18"/>
  <c r="D17" i="18"/>
  <c r="D19" i="18"/>
  <c r="D8" i="18"/>
  <c r="C36" i="16"/>
  <c r="G36" i="16" s="1"/>
  <c r="C12" i="13"/>
  <c r="C14" i="13" s="1"/>
  <c r="J500" i="36" l="1"/>
  <c r="I485" i="36"/>
  <c r="I484" i="36" s="1"/>
  <c r="I360" i="36"/>
  <c r="G390" i="36"/>
  <c r="J561" i="36"/>
  <c r="I559" i="36"/>
  <c r="M538" i="36"/>
  <c r="L533" i="36"/>
  <c r="K386" i="36"/>
  <c r="J384" i="36"/>
  <c r="J367" i="36"/>
  <c r="K369" i="36"/>
  <c r="I562" i="36"/>
  <c r="J564" i="36"/>
  <c r="K509" i="36"/>
  <c r="L511" i="36"/>
  <c r="H558" i="36"/>
  <c r="I571" i="36"/>
  <c r="J573" i="36"/>
  <c r="D8" i="15"/>
  <c r="F574" i="36"/>
  <c r="L495" i="36"/>
  <c r="J167" i="36"/>
  <c r="I163" i="36"/>
  <c r="I479" i="36"/>
  <c r="J481" i="36"/>
  <c r="I130" i="36"/>
  <c r="J136" i="36"/>
  <c r="I154" i="36"/>
  <c r="H152" i="36"/>
  <c r="H67" i="36"/>
  <c r="I69" i="36"/>
  <c r="I255" i="36"/>
  <c r="H253" i="36"/>
  <c r="I15" i="36"/>
  <c r="J18" i="36"/>
  <c r="H431" i="36"/>
  <c r="I433" i="36"/>
  <c r="H170" i="36"/>
  <c r="I172" i="36"/>
  <c r="G189" i="36"/>
  <c r="I212" i="36"/>
  <c r="J216" i="36"/>
  <c r="I393" i="36"/>
  <c r="H391" i="36"/>
  <c r="I233" i="36"/>
  <c r="H231" i="36"/>
  <c r="I310" i="36"/>
  <c r="H308" i="36"/>
  <c r="H328" i="36"/>
  <c r="I330" i="36"/>
  <c r="J46" i="36"/>
  <c r="I42" i="36"/>
  <c r="I272" i="36"/>
  <c r="J276" i="36"/>
  <c r="J29" i="36"/>
  <c r="I25" i="36"/>
  <c r="I192" i="36"/>
  <c r="H190" i="36"/>
  <c r="H84" i="36"/>
  <c r="I86" i="36"/>
  <c r="H111" i="36"/>
  <c r="I113" i="36"/>
  <c r="I344" i="36"/>
  <c r="H342" i="36"/>
  <c r="I148" i="36"/>
  <c r="H146" i="36"/>
  <c r="J440" i="36"/>
  <c r="I434" i="36"/>
  <c r="H418" i="36"/>
  <c r="I420" i="36"/>
  <c r="I406" i="36"/>
  <c r="H404" i="36"/>
  <c r="G66" i="36"/>
  <c r="I13" i="36"/>
  <c r="H9" i="36"/>
  <c r="H8" i="36" s="1"/>
  <c r="C40" i="14"/>
  <c r="G40" i="14" s="1"/>
  <c r="D7" i="15"/>
  <c r="K500" i="36" l="1"/>
  <c r="J485" i="36"/>
  <c r="J484" i="36" s="1"/>
  <c r="I558" i="36"/>
  <c r="K384" i="36"/>
  <c r="L386" i="36"/>
  <c r="M533" i="36"/>
  <c r="N538" i="36"/>
  <c r="K561" i="36"/>
  <c r="J559" i="36"/>
  <c r="L509" i="36"/>
  <c r="M511" i="36"/>
  <c r="J562" i="36"/>
  <c r="K564" i="36"/>
  <c r="L369" i="36"/>
  <c r="K367" i="36"/>
  <c r="J360" i="36"/>
  <c r="G574" i="36"/>
  <c r="J571" i="36"/>
  <c r="K573" i="36"/>
  <c r="M495" i="36"/>
  <c r="J148" i="36"/>
  <c r="I146" i="36"/>
  <c r="J192" i="36"/>
  <c r="I190" i="36"/>
  <c r="K46" i="36"/>
  <c r="J42" i="36"/>
  <c r="J310" i="36"/>
  <c r="I308" i="36"/>
  <c r="I431" i="36"/>
  <c r="J433" i="36"/>
  <c r="J420" i="36"/>
  <c r="I418" i="36"/>
  <c r="I111" i="36"/>
  <c r="J113" i="36"/>
  <c r="J86" i="36"/>
  <c r="I84" i="36"/>
  <c r="K276" i="36"/>
  <c r="J272" i="36"/>
  <c r="I328" i="36"/>
  <c r="J330" i="36"/>
  <c r="J212" i="36"/>
  <c r="K216" i="36"/>
  <c r="I253" i="36"/>
  <c r="J255" i="36"/>
  <c r="I152" i="36"/>
  <c r="J154" i="36"/>
  <c r="J163" i="36"/>
  <c r="K167" i="36"/>
  <c r="H189" i="36"/>
  <c r="H390" i="36"/>
  <c r="H66" i="36"/>
  <c r="J406" i="36"/>
  <c r="I404" i="36"/>
  <c r="K440" i="36"/>
  <c r="J434" i="36"/>
  <c r="I342" i="36"/>
  <c r="J344" i="36"/>
  <c r="K29" i="36"/>
  <c r="J25" i="36"/>
  <c r="J233" i="36"/>
  <c r="I231" i="36"/>
  <c r="J393" i="36"/>
  <c r="I391" i="36"/>
  <c r="I170" i="36"/>
  <c r="J172" i="36"/>
  <c r="K18" i="36"/>
  <c r="J15" i="36"/>
  <c r="I67" i="36"/>
  <c r="J69" i="36"/>
  <c r="J130" i="36"/>
  <c r="K136" i="36"/>
  <c r="J479" i="36"/>
  <c r="K481" i="36"/>
  <c r="J13" i="36"/>
  <c r="I9" i="36"/>
  <c r="I8" i="36" s="1"/>
  <c r="D29" i="16"/>
  <c r="D27" i="16"/>
  <c r="D24" i="16"/>
  <c r="D21" i="16"/>
  <c r="D18" i="16"/>
  <c r="D14" i="16"/>
  <c r="D12" i="16"/>
  <c r="D35" i="16"/>
  <c r="D26" i="16"/>
  <c r="D8" i="16"/>
  <c r="D30" i="16"/>
  <c r="D28" i="16"/>
  <c r="D25" i="16"/>
  <c r="D22" i="16"/>
  <c r="D20" i="16"/>
  <c r="D17" i="16"/>
  <c r="D15" i="16"/>
  <c r="D13" i="16"/>
  <c r="D34" i="16"/>
  <c r="D19" i="16"/>
  <c r="D9" i="16"/>
  <c r="D7" i="16"/>
  <c r="D11" i="16"/>
  <c r="D10" i="14"/>
  <c r="D34" i="14"/>
  <c r="D26" i="14"/>
  <c r="D18" i="14"/>
  <c r="D9" i="14"/>
  <c r="D31" i="14"/>
  <c r="D23" i="14"/>
  <c r="D15" i="14"/>
  <c r="D8" i="14"/>
  <c r="D32" i="14"/>
  <c r="D24" i="14"/>
  <c r="D16" i="14"/>
  <c r="D37" i="14"/>
  <c r="D29" i="14"/>
  <c r="D13" i="14"/>
  <c r="D38" i="14"/>
  <c r="D30" i="14"/>
  <c r="D22" i="14"/>
  <c r="D14" i="14"/>
  <c r="D39" i="14"/>
  <c r="D27" i="14"/>
  <c r="D19" i="14"/>
  <c r="D36" i="14"/>
  <c r="D28" i="14"/>
  <c r="D20" i="14"/>
  <c r="D11" i="14"/>
  <c r="D33" i="14"/>
  <c r="D21" i="14"/>
  <c r="D35" i="14"/>
  <c r="D25" i="14"/>
  <c r="D17" i="14"/>
  <c r="D12" i="14"/>
  <c r="D10" i="16"/>
  <c r="D7" i="14"/>
  <c r="L500" i="36" l="1"/>
  <c r="K485" i="36"/>
  <c r="K484" i="36" s="1"/>
  <c r="I390" i="36"/>
  <c r="J558" i="36"/>
  <c r="K360" i="36"/>
  <c r="L367" i="36"/>
  <c r="M369" i="36"/>
  <c r="L561" i="36"/>
  <c r="K559" i="36"/>
  <c r="L564" i="36"/>
  <c r="K562" i="36"/>
  <c r="N511" i="36"/>
  <c r="M509" i="36"/>
  <c r="O538" i="36"/>
  <c r="O533" i="36" s="1"/>
  <c r="N533" i="36"/>
  <c r="M386" i="36"/>
  <c r="L384" i="36"/>
  <c r="L573" i="36"/>
  <c r="K571" i="36"/>
  <c r="H574" i="36"/>
  <c r="N495" i="36"/>
  <c r="K479" i="36"/>
  <c r="L481" i="36"/>
  <c r="L136" i="36"/>
  <c r="K130" i="36"/>
  <c r="J67" i="36"/>
  <c r="K69" i="36"/>
  <c r="J170" i="36"/>
  <c r="K172" i="36"/>
  <c r="L18" i="36"/>
  <c r="K15" i="36"/>
  <c r="J391" i="36"/>
  <c r="K393" i="36"/>
  <c r="J231" i="36"/>
  <c r="K233" i="36"/>
  <c r="K25" i="36"/>
  <c r="L29" i="36"/>
  <c r="K434" i="36"/>
  <c r="L440" i="36"/>
  <c r="K406" i="36"/>
  <c r="J404" i="36"/>
  <c r="K272" i="36"/>
  <c r="L276" i="36"/>
  <c r="J84" i="36"/>
  <c r="K86" i="36"/>
  <c r="K420" i="36"/>
  <c r="J418" i="36"/>
  <c r="J308" i="36"/>
  <c r="K310" i="36"/>
  <c r="K42" i="36"/>
  <c r="L46" i="36"/>
  <c r="J190" i="36"/>
  <c r="K192" i="36"/>
  <c r="K148" i="36"/>
  <c r="J146" i="36"/>
  <c r="I66" i="36"/>
  <c r="K344" i="36"/>
  <c r="J342" i="36"/>
  <c r="K163" i="36"/>
  <c r="L167" i="36"/>
  <c r="J152" i="36"/>
  <c r="K154" i="36"/>
  <c r="K255" i="36"/>
  <c r="J253" i="36"/>
  <c r="K212" i="36"/>
  <c r="L216" i="36"/>
  <c r="J328" i="36"/>
  <c r="K330" i="36"/>
  <c r="J111" i="36"/>
  <c r="K113" i="36"/>
  <c r="K433" i="36"/>
  <c r="J431" i="36"/>
  <c r="I189" i="36"/>
  <c r="K13" i="36"/>
  <c r="J9" i="36"/>
  <c r="J8" i="36" s="1"/>
  <c r="M500" i="36" l="1"/>
  <c r="L485" i="36"/>
  <c r="L484" i="36" s="1"/>
  <c r="K558" i="36"/>
  <c r="L360" i="36"/>
  <c r="M384" i="36"/>
  <c r="N386" i="36"/>
  <c r="N509" i="36"/>
  <c r="O511" i="36"/>
  <c r="O509" i="36" s="1"/>
  <c r="L562" i="36"/>
  <c r="M564" i="36"/>
  <c r="M561" i="36"/>
  <c r="L559" i="36"/>
  <c r="N369" i="36"/>
  <c r="M367" i="36"/>
  <c r="I574" i="36"/>
  <c r="M573" i="36"/>
  <c r="L571" i="36"/>
  <c r="O495" i="36"/>
  <c r="K431" i="36"/>
  <c r="L433" i="36"/>
  <c r="L255" i="36"/>
  <c r="K253" i="36"/>
  <c r="K342" i="36"/>
  <c r="L344" i="36"/>
  <c r="K146" i="36"/>
  <c r="L148" i="36"/>
  <c r="K418" i="36"/>
  <c r="L420" i="36"/>
  <c r="K404" i="36"/>
  <c r="L406" i="36"/>
  <c r="M18" i="36"/>
  <c r="L15" i="36"/>
  <c r="L130" i="36"/>
  <c r="M136" i="36"/>
  <c r="J189" i="36"/>
  <c r="J390" i="36"/>
  <c r="J66" i="36"/>
  <c r="L113" i="36"/>
  <c r="K111" i="36"/>
  <c r="L330" i="36"/>
  <c r="K328" i="36"/>
  <c r="L212" i="36"/>
  <c r="M216" i="36"/>
  <c r="L154" i="36"/>
  <c r="K152" i="36"/>
  <c r="L163" i="36"/>
  <c r="M167" i="36"/>
  <c r="L192" i="36"/>
  <c r="K190" i="36"/>
  <c r="M46" i="36"/>
  <c r="L42" i="36"/>
  <c r="L310" i="36"/>
  <c r="K308" i="36"/>
  <c r="L86" i="36"/>
  <c r="K84" i="36"/>
  <c r="M276" i="36"/>
  <c r="L272" i="36"/>
  <c r="L434" i="36"/>
  <c r="M440" i="36"/>
  <c r="M29" i="36"/>
  <c r="L25" i="36"/>
  <c r="K231" i="36"/>
  <c r="L233" i="36"/>
  <c r="K391" i="36"/>
  <c r="L393" i="36"/>
  <c r="K170" i="36"/>
  <c r="L172" i="36"/>
  <c r="K67" i="36"/>
  <c r="L69" i="36"/>
  <c r="M481" i="36"/>
  <c r="L479" i="36"/>
  <c r="L13" i="36"/>
  <c r="K9" i="36"/>
  <c r="K8" i="36" s="1"/>
  <c r="N500" i="36" l="1"/>
  <c r="M485" i="36"/>
  <c r="M484" i="36" s="1"/>
  <c r="K390" i="36"/>
  <c r="L558" i="36"/>
  <c r="N367" i="36"/>
  <c r="O369" i="36"/>
  <c r="O367" i="36" s="1"/>
  <c r="N561" i="36"/>
  <c r="M559" i="36"/>
  <c r="M360" i="36"/>
  <c r="N564" i="36"/>
  <c r="M562" i="36"/>
  <c r="O386" i="36"/>
  <c r="O384" i="36" s="1"/>
  <c r="N384" i="36"/>
  <c r="K66" i="36"/>
  <c r="J574" i="36"/>
  <c r="N573" i="36"/>
  <c r="M571" i="36"/>
  <c r="M69" i="36"/>
  <c r="L67" i="36"/>
  <c r="M172" i="36"/>
  <c r="L170" i="36"/>
  <c r="M393" i="36"/>
  <c r="L391" i="36"/>
  <c r="M233" i="36"/>
  <c r="L231" i="36"/>
  <c r="N440" i="36"/>
  <c r="M434" i="36"/>
  <c r="M163" i="36"/>
  <c r="N167" i="36"/>
  <c r="M212" i="36"/>
  <c r="N216" i="36"/>
  <c r="N18" i="36"/>
  <c r="M15" i="36"/>
  <c r="M255" i="36"/>
  <c r="L253" i="36"/>
  <c r="K189" i="36"/>
  <c r="N481" i="36"/>
  <c r="M479" i="36"/>
  <c r="M25" i="36"/>
  <c r="N29" i="36"/>
  <c r="M272" i="36"/>
  <c r="N276" i="36"/>
  <c r="L84" i="36"/>
  <c r="M86" i="36"/>
  <c r="M310" i="36"/>
  <c r="L308" i="36"/>
  <c r="N46" i="36"/>
  <c r="M42" i="36"/>
  <c r="L190" i="36"/>
  <c r="M192" i="36"/>
  <c r="L152" i="36"/>
  <c r="M154" i="36"/>
  <c r="L328" i="36"/>
  <c r="M330" i="36"/>
  <c r="M113" i="36"/>
  <c r="L111" i="36"/>
  <c r="N136" i="36"/>
  <c r="M130" i="36"/>
  <c r="M406" i="36"/>
  <c r="L404" i="36"/>
  <c r="M420" i="36"/>
  <c r="L418" i="36"/>
  <c r="L146" i="36"/>
  <c r="M148" i="36"/>
  <c r="L342" i="36"/>
  <c r="M344" i="36"/>
  <c r="M433" i="36"/>
  <c r="L431" i="36"/>
  <c r="M13" i="36"/>
  <c r="L9" i="36"/>
  <c r="L8" i="36" s="1"/>
  <c r="O500" i="36" l="1"/>
  <c r="O485" i="36" s="1"/>
  <c r="O484" i="36" s="1"/>
  <c r="N485" i="36"/>
  <c r="N484" i="36" s="1"/>
  <c r="O360" i="36"/>
  <c r="M558" i="36"/>
  <c r="L390" i="36"/>
  <c r="O561" i="36"/>
  <c r="O559" i="36" s="1"/>
  <c r="N559" i="36"/>
  <c r="N562" i="36"/>
  <c r="O564" i="36"/>
  <c r="O562" i="36" s="1"/>
  <c r="N360" i="36"/>
  <c r="K574" i="36"/>
  <c r="O573" i="36"/>
  <c r="O571" i="36" s="1"/>
  <c r="N571" i="36"/>
  <c r="N433" i="36"/>
  <c r="M431" i="36"/>
  <c r="N406" i="36"/>
  <c r="M404" i="36"/>
  <c r="N113" i="36"/>
  <c r="M111" i="36"/>
  <c r="O46" i="36"/>
  <c r="O42" i="36" s="1"/>
  <c r="N42" i="36"/>
  <c r="N310" i="36"/>
  <c r="M308" i="36"/>
  <c r="O481" i="36"/>
  <c r="O479" i="36" s="1"/>
  <c r="N479" i="36"/>
  <c r="O216" i="36"/>
  <c r="O212" i="36" s="1"/>
  <c r="N212" i="36"/>
  <c r="O167" i="36"/>
  <c r="O163" i="36" s="1"/>
  <c r="N163" i="36"/>
  <c r="N344" i="36"/>
  <c r="M342" i="36"/>
  <c r="M146" i="36"/>
  <c r="N148" i="36"/>
  <c r="N330" i="36"/>
  <c r="M328" i="36"/>
  <c r="N154" i="36"/>
  <c r="M152" i="36"/>
  <c r="N192" i="36"/>
  <c r="M190" i="36"/>
  <c r="N86" i="36"/>
  <c r="M84" i="36"/>
  <c r="O276" i="36"/>
  <c r="O272" i="36" s="1"/>
  <c r="N272" i="36"/>
  <c r="O29" i="36"/>
  <c r="O25" i="36" s="1"/>
  <c r="N25" i="36"/>
  <c r="M253" i="36"/>
  <c r="N255" i="36"/>
  <c r="O18" i="36"/>
  <c r="O15" i="36" s="1"/>
  <c r="N15" i="36"/>
  <c r="O440" i="36"/>
  <c r="O434" i="36" s="1"/>
  <c r="N434" i="36"/>
  <c r="N233" i="36"/>
  <c r="M231" i="36"/>
  <c r="N393" i="36"/>
  <c r="M391" i="36"/>
  <c r="N172" i="36"/>
  <c r="M170" i="36"/>
  <c r="N69" i="36"/>
  <c r="M67" i="36"/>
  <c r="L189" i="36"/>
  <c r="N420" i="36"/>
  <c r="M418" i="36"/>
  <c r="N130" i="36"/>
  <c r="O136" i="36"/>
  <c r="O130" i="36" s="1"/>
  <c r="L66" i="36"/>
  <c r="N13" i="36"/>
  <c r="M9" i="36"/>
  <c r="M8" i="36" s="1"/>
  <c r="M66" i="36" l="1"/>
  <c r="M390" i="36"/>
  <c r="N558" i="36"/>
  <c r="O558" i="36"/>
  <c r="L574" i="36"/>
  <c r="O148" i="36"/>
  <c r="O146" i="36" s="1"/>
  <c r="N146" i="36"/>
  <c r="O69" i="36"/>
  <c r="O67" i="36" s="1"/>
  <c r="N67" i="36"/>
  <c r="O172" i="36"/>
  <c r="O170" i="36" s="1"/>
  <c r="N170" i="36"/>
  <c r="N391" i="36"/>
  <c r="O393" i="36"/>
  <c r="O391" i="36" s="1"/>
  <c r="O233" i="36"/>
  <c r="O231" i="36" s="1"/>
  <c r="N231" i="36"/>
  <c r="N84" i="36"/>
  <c r="O86" i="36"/>
  <c r="O84" i="36" s="1"/>
  <c r="N190" i="36"/>
  <c r="O192" i="36"/>
  <c r="O190" i="36" s="1"/>
  <c r="O154" i="36"/>
  <c r="O152" i="36" s="1"/>
  <c r="N152" i="36"/>
  <c r="N328" i="36"/>
  <c r="O330" i="36"/>
  <c r="O328" i="36" s="1"/>
  <c r="O344" i="36"/>
  <c r="O342" i="36" s="1"/>
  <c r="N342" i="36"/>
  <c r="N308" i="36"/>
  <c r="O310" i="36"/>
  <c r="O308" i="36" s="1"/>
  <c r="N111" i="36"/>
  <c r="O113" i="36"/>
  <c r="O111" i="36" s="1"/>
  <c r="N404" i="36"/>
  <c r="O406" i="36"/>
  <c r="O404" i="36" s="1"/>
  <c r="O433" i="36"/>
  <c r="O431" i="36" s="1"/>
  <c r="N431" i="36"/>
  <c r="M189" i="36"/>
  <c r="O420" i="36"/>
  <c r="O418" i="36" s="1"/>
  <c r="N418" i="36"/>
  <c r="N253" i="36"/>
  <c r="O255" i="36"/>
  <c r="O253" i="36" s="1"/>
  <c r="O13" i="36"/>
  <c r="O9" i="36" s="1"/>
  <c r="O8" i="36" s="1"/>
  <c r="N9" i="36"/>
  <c r="N8" i="36" s="1"/>
  <c r="M574" i="36" l="1"/>
  <c r="N189" i="36"/>
  <c r="N390" i="36"/>
  <c r="O66" i="36"/>
  <c r="O189" i="36"/>
  <c r="O390" i="36"/>
  <c r="N66" i="36"/>
  <c r="N574" i="36" l="1"/>
  <c r="O574" i="36"/>
</calcChain>
</file>

<file path=xl/sharedStrings.xml><?xml version="1.0" encoding="utf-8"?>
<sst xmlns="http://schemas.openxmlformats.org/spreadsheetml/2006/main" count="14940" uniqueCount="2269">
  <si>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</si>
  <si>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</si>
  <si>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</si>
  <si>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</si>
  <si>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</si>
  <si>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PREVISIONES</t>
  </si>
  <si>
    <t>PAGO DE ESTÍMULOS A SERVIDORES PÚBLICOS</t>
  </si>
  <si>
    <t>MATERIALES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</si>
  <si>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</si>
  <si>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</si>
  <si>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</si>
  <si>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</si>
  <si>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>SERVICIOS FINANCIEROS, BANCARIOS Y COMERCIALES</t>
  </si>
  <si>
    <t>SERVICIOS DE TRASLADO Y VIÁTICOS</t>
  </si>
  <si>
    <t>OTROS SERVICIOS GENERALES</t>
  </si>
  <si>
    <t>TRANSFERENCIAS, ASIGNACIONES, SUBSIDIOS Y OTRAS AYUDAS</t>
  </si>
  <si>
    <t>TRANSFERENCIAS AL RESTO DEL SECTOR PÚBLICO</t>
  </si>
  <si>
    <t>SUBSIDIOS Y SUBVENCIONES</t>
  </si>
  <si>
    <t>Subsidios a entidades federativas y municipios</t>
  </si>
  <si>
    <t>Otros Subsidios</t>
  </si>
  <si>
    <t>AYUDAS SOCIALES</t>
  </si>
  <si>
    <t>PENSIONES Y JUBILACIONES</t>
  </si>
  <si>
    <t>TRANSFERENCIAS A FIDEICOMISOS, MANDATOS Y OTROS ANÁLOGOS</t>
  </si>
  <si>
    <t>TRANSFERENCIAS AL EXTERIOR</t>
  </si>
  <si>
    <t>VEHÍCULOS Y EQUIPO DE TRANSPORTE</t>
  </si>
  <si>
    <t>EQUIPO DE DEFENSA Y SEGURIDAD</t>
  </si>
  <si>
    <t>BIENES INMUEBLES</t>
  </si>
  <si>
    <t>OBRA PÚBLICA EN BIENES PROPIOS</t>
  </si>
  <si>
    <t>INVERSIONES FINANCIERAS Y OTRAS PROVISIONES</t>
  </si>
  <si>
    <t>COMPRA DE TÍTULOS Y VALORES</t>
  </si>
  <si>
    <t>OTRAS INVERSIONES FINANCIERAS</t>
  </si>
  <si>
    <t>PROVISIONES PARA CONTINGENCIAS Y OTRAS EROGACIONES ESPECIALES</t>
  </si>
  <si>
    <t>PARTICIPACIONES Y APORTACIONES</t>
  </si>
  <si>
    <t>PARTICIPACIONES</t>
  </si>
  <si>
    <t>CONVENIOS</t>
  </si>
  <si>
    <t>COMISIONES DE LA DEUDA PÚBLICA</t>
  </si>
  <si>
    <t>GASTOS DE LA DEUDA PÚBLICA</t>
  </si>
  <si>
    <t>ADEFAS</t>
  </si>
  <si>
    <t>H. AYUNTAMIENTO DE XXXX, S.L.P.</t>
  </si>
  <si>
    <t>Rubro/Cuenta</t>
  </si>
  <si>
    <t>Parciales</t>
  </si>
  <si>
    <t>Impuestos</t>
  </si>
  <si>
    <t>Participaciones</t>
  </si>
  <si>
    <t>Importe</t>
  </si>
  <si>
    <t>(CIFRAS EN PESOS)</t>
  </si>
  <si>
    <t>TOTAL PRESUPUESTO DE EGRESOS</t>
  </si>
  <si>
    <t>XXXX, S.L.P. AL XX DE DICIEMBRE DEL 2XXX</t>
  </si>
  <si>
    <t>PRESIDENTE MUNICIPAL</t>
  </si>
  <si>
    <t>(RÚBRICA)</t>
  </si>
  <si>
    <t>TESORERO MUNICIPAL</t>
  </si>
  <si>
    <t>COMISIÓN DE HACIENDA</t>
  </si>
  <si>
    <t>CONCEPTO</t>
  </si>
  <si>
    <t>%</t>
  </si>
  <si>
    <t>1000</t>
  </si>
  <si>
    <t>1100</t>
  </si>
  <si>
    <t>1110</t>
  </si>
  <si>
    <t>DIETAS</t>
  </si>
  <si>
    <t>1111</t>
  </si>
  <si>
    <t xml:space="preserve">    DIETAS </t>
  </si>
  <si>
    <t>1120</t>
  </si>
  <si>
    <t>HABERES</t>
  </si>
  <si>
    <t>1121</t>
  </si>
  <si>
    <t xml:space="preserve">    HABERES</t>
  </si>
  <si>
    <t>1130</t>
  </si>
  <si>
    <t>SUELDOS BASE AL PERSONAL PERMANENTE</t>
  </si>
  <si>
    <t>1131</t>
  </si>
  <si>
    <t xml:space="preserve">    SUELDO BASE</t>
  </si>
  <si>
    <t>1132</t>
  </si>
  <si>
    <t xml:space="preserve">    COMPLEMENTO DE SUELDO</t>
  </si>
  <si>
    <t>1140</t>
  </si>
  <si>
    <t>REMUNERACIONES POR ADSCRIPCION LABORAL EN EL EXTRANJERO</t>
  </si>
  <si>
    <t>1141</t>
  </si>
  <si>
    <t xml:space="preserve">    REMUNERACIONES POR ADSCRIPCION LABORAL EN EL EXTRANJERO</t>
  </si>
  <si>
    <t>1200</t>
  </si>
  <si>
    <t>1210</t>
  </si>
  <si>
    <t>HONORARIOS POR SERVICIOS PERSONALES INDEPENDIENTES</t>
  </si>
  <si>
    <t>1211</t>
  </si>
  <si>
    <t xml:space="preserve">    HONORARIOS POR SERVICIOS PERSONALES</t>
  </si>
  <si>
    <t>1212</t>
  </si>
  <si>
    <t xml:space="preserve">    HONORARIOS ASIMILABLES A SALARIOS</t>
  </si>
  <si>
    <t>1220</t>
  </si>
  <si>
    <t>SUELDOS BASE AL PERSONAL EVENTUAL</t>
  </si>
  <si>
    <t>1221</t>
  </si>
  <si>
    <t xml:space="preserve">    SUELDOS BASE AL PERSONAL EVENTUAL</t>
  </si>
  <si>
    <t>1230</t>
  </si>
  <si>
    <t>RETRIBUCIONES POR SERVICIOS DE CARÁCTER SOCIAL</t>
  </si>
  <si>
    <t>1231</t>
  </si>
  <si>
    <t xml:space="preserve">    RETRIBUCIONES POR SERVICIOS DE CARÁCTER SOCIAL</t>
  </si>
  <si>
    <t>1240</t>
  </si>
  <si>
    <t>RETRIBUCION A LOS REPRESENTANTES DE LOS TRABAJADORES Y DE LOS PATRONES EN LA JUNTA DE CONCILIACIÓN Y ARBITRAJE</t>
  </si>
  <si>
    <t>1241</t>
  </si>
  <si>
    <t xml:space="preserve">    RETRIBUCION A LOS REPRESENTANTES DE LOS TRABAJADORES Y DE LOS PATRONES EN LA JUNTA DE CONCILIACIÓN Y ARBITRAJE</t>
  </si>
  <si>
    <t>1300</t>
  </si>
  <si>
    <t>1310</t>
  </si>
  <si>
    <t>PRIMAS POR AÑOS DE SERVICIOS EFECTIVOS PRESTADOS</t>
  </si>
  <si>
    <t>1311</t>
  </si>
  <si>
    <t xml:space="preserve">    PRIMA QUINQUENAL POR AÑOS DE SERVICIOS EFECTIVOS PRESTADOS</t>
  </si>
  <si>
    <t>1320</t>
  </si>
  <si>
    <t>PRIMAS DE VACACIONES, DOMINICAL Y GRATIFICACION DE FIN DE AÑO</t>
  </si>
  <si>
    <t>1321</t>
  </si>
  <si>
    <t xml:space="preserve">    PRIMA VACACIONAL</t>
  </si>
  <si>
    <t>1322</t>
  </si>
  <si>
    <t xml:space="preserve">    PRIMA DOMINICAL</t>
  </si>
  <si>
    <t>1323</t>
  </si>
  <si>
    <t xml:space="preserve">    GRATIFICACIÓN DE FIN DE AÑO</t>
  </si>
  <si>
    <t>1330</t>
  </si>
  <si>
    <t>HORAS EXTRAORDINARIAS</t>
  </si>
  <si>
    <t>1331</t>
  </si>
  <si>
    <t xml:space="preserve">    REMUNERACIONES POR HORAS EXTRAORDINARIAS</t>
  </si>
  <si>
    <t>1332</t>
  </si>
  <si>
    <t xml:space="preserve">    PAGO DE DIAS DE DESCANSO LABORADOS</t>
  </si>
  <si>
    <t>1340</t>
  </si>
  <si>
    <t>COMPENSACIONES</t>
  </si>
  <si>
    <t>1341</t>
  </si>
  <si>
    <t xml:space="preserve">    COMPENSACIÓN POR SERVICIOS EVENTUALES</t>
  </si>
  <si>
    <t>1350</t>
  </si>
  <si>
    <t>SOBREHABERES</t>
  </si>
  <si>
    <t>1351</t>
  </si>
  <si>
    <t xml:space="preserve">    SOBREHABERES</t>
  </si>
  <si>
    <t>1360</t>
  </si>
  <si>
    <t>ASIGNACIONES DE TECNICO, DE MANDO, POR COMISÓN, DE VUELO Y DE TECNICO ESPECIAL.</t>
  </si>
  <si>
    <t>1361</t>
  </si>
  <si>
    <t xml:space="preserve">    ASIGNACIONES DE TECNICO, DE MANDO, POR COMISÓN, DE VUELO Y DE TECNICO ESPECIAL.</t>
  </si>
  <si>
    <t>1370</t>
  </si>
  <si>
    <t>HONORARIOS ESPECIALES</t>
  </si>
  <si>
    <t>1371</t>
  </si>
  <si>
    <t xml:space="preserve">    HONORARIOS ESPECIALES</t>
  </si>
  <si>
    <t>1380</t>
  </si>
  <si>
    <t>PARTICIPACION POR VIGILANCIA EN EL CUMPLIMIENTO DE LAS LEYES Y CUSTODIA DE VALORES</t>
  </si>
  <si>
    <t>1381</t>
  </si>
  <si>
    <t xml:space="preserve">    COMPENSACION PERSONAL DE SEGURIDAD</t>
  </si>
  <si>
    <t>1400</t>
  </si>
  <si>
    <t>1410</t>
  </si>
  <si>
    <t>APORTACIONES DE SEGURIDAD SOCIAL</t>
  </si>
  <si>
    <t>1411</t>
  </si>
  <si>
    <t xml:space="preserve">    CUOTAS AL IMSS</t>
  </si>
  <si>
    <t>1412</t>
  </si>
  <si>
    <t xml:space="preserve">    SERVICIOS DE ESTANCIA DE BIENESTAR INFANTIL</t>
  </si>
  <si>
    <t>1420</t>
  </si>
  <si>
    <t>APORTACIONES A FONDOS DE VIVIENDA</t>
  </si>
  <si>
    <t>1421</t>
  </si>
  <si>
    <t xml:space="preserve">    CUOTAS PARA LA VIVIENDA</t>
  </si>
  <si>
    <t>1430</t>
  </si>
  <si>
    <t>APORTACIONES AL SISTEMA PARA EL RETIRO</t>
  </si>
  <si>
    <t>1431</t>
  </si>
  <si>
    <t xml:space="preserve">    CUOTAS PARA EL SISTEMA DE AHORRO PARA EL RETIRO</t>
  </si>
  <si>
    <t>1440</t>
  </si>
  <si>
    <t>APORTACIONES PARA SEGUROS</t>
  </si>
  <si>
    <t>1441</t>
  </si>
  <si>
    <t xml:space="preserve">    CUOTAS PARA EL SEGURO DE VIDA DEL PERSONAL</t>
  </si>
  <si>
    <t>1442</t>
  </si>
  <si>
    <t xml:space="preserve">    SERVICIO MEDICO</t>
  </si>
  <si>
    <t>1443</t>
  </si>
  <si>
    <t xml:space="preserve">    SEGURO MUTUALISTA</t>
  </si>
  <si>
    <t>1444</t>
  </si>
  <si>
    <t xml:space="preserve">    SEGURO GASTOS MEDICOS MAYORES</t>
  </si>
  <si>
    <t>1445</t>
  </si>
  <si>
    <t xml:space="preserve">    SEGURO DE SALUD PARA LA FAMILIA (PENSIONES)</t>
  </si>
  <si>
    <t>1500</t>
  </si>
  <si>
    <t>OTRAS PRESTACIONES SOCIALES Y ECONOMICAS</t>
  </si>
  <si>
    <t>1510</t>
  </si>
  <si>
    <t>CUOTAS PARA EL FONDO DE AHORRO Y FONDO DE TRABAJO</t>
  </si>
  <si>
    <t>1511</t>
  </si>
  <si>
    <t xml:space="preserve">    FONDO DE AHORRO</t>
  </si>
  <si>
    <t>1520</t>
  </si>
  <si>
    <t>INDEMNIZACIONES</t>
  </si>
  <si>
    <t>1521</t>
  </si>
  <si>
    <t xml:space="preserve">    INDEMNIZACIONES Y LIQUIDACIONES POR RETIRO Y HABERES CAÍDOS</t>
  </si>
  <si>
    <t>1530</t>
  </si>
  <si>
    <t>PRESTACIONES Y HABERES DE RETIRO</t>
  </si>
  <si>
    <t>1531</t>
  </si>
  <si>
    <t xml:space="preserve">    FONDO DE AHORRO (PENSIONES)</t>
  </si>
  <si>
    <t>1532</t>
  </si>
  <si>
    <t xml:space="preserve">    ESTIMULOS POR AÑOS DE SERVICIO</t>
  </si>
  <si>
    <t>1533</t>
  </si>
  <si>
    <t xml:space="preserve">    LIQUIDACION DE LAS PRESTACIONES (JUBILACION)</t>
  </si>
  <si>
    <t>1534</t>
  </si>
  <si>
    <t xml:space="preserve">    PAGO DE MARCHA</t>
  </si>
  <si>
    <t>1535</t>
  </si>
  <si>
    <t xml:space="preserve">    FONDO DE RETIRO SNTE SEC. 52</t>
  </si>
  <si>
    <t>1536</t>
  </si>
  <si>
    <t xml:space="preserve">    FONDO VOLUNTARIO DE RETIRO DE LOS TRABAJADORES SNTE SEC. 52</t>
  </si>
  <si>
    <t>1540</t>
  </si>
  <si>
    <t>PRESTACIONES CONTRACTUALES</t>
  </si>
  <si>
    <t>1541</t>
  </si>
  <si>
    <t xml:space="preserve">    PRESTACIONES CONTRACTUALES MENSUALES</t>
  </si>
  <si>
    <t>1542</t>
  </si>
  <si>
    <t xml:space="preserve">    PRESTACIONES CONTRACTUALES ANUALES</t>
  </si>
  <si>
    <t>1550</t>
  </si>
  <si>
    <t>APOYOS A LA CAPACITACION DE SERVIDORES PUBLICOS</t>
  </si>
  <si>
    <t>1551</t>
  </si>
  <si>
    <t xml:space="preserve">    APOYOS A LA CAPACITACION DE SERVIDORES PUBLICOS</t>
  </si>
  <si>
    <t>1560</t>
  </si>
  <si>
    <t>1561</t>
  </si>
  <si>
    <t xml:space="preserve">    SUBSIDIO A ORGANISMOS SINDICALES</t>
  </si>
  <si>
    <t>1562</t>
  </si>
  <si>
    <t xml:space="preserve">    OTRAS PRESTACIONES POR APOYOS, EVENTOS Y FESTEJOS</t>
  </si>
  <si>
    <t>1600</t>
  </si>
  <si>
    <t>1610</t>
  </si>
  <si>
    <t>PREVISIONES DE CARÁCTER LABORAL, ECONOMICA Y DE SEGURIDAD SOCIAL</t>
  </si>
  <si>
    <t>1611</t>
  </si>
  <si>
    <t xml:space="preserve">    REGULARIZACIONES</t>
  </si>
  <si>
    <t>1612</t>
  </si>
  <si>
    <t xml:space="preserve">    PREVISION DE INCREMENTO SALARIAL</t>
  </si>
  <si>
    <t>1700</t>
  </si>
  <si>
    <t>1710</t>
  </si>
  <si>
    <t>ESTÍMULOS</t>
  </si>
  <si>
    <t>1711</t>
  </si>
  <si>
    <t xml:space="preserve">    ESTÍMULOS</t>
  </si>
  <si>
    <t>2000</t>
  </si>
  <si>
    <t>2100</t>
  </si>
  <si>
    <t>MATERIALES  DE ADMINISTRACIÓN, EMISIÓN DE DOCUMENTOS Y ARTÍCULOS OFICIALES</t>
  </si>
  <si>
    <t>2110</t>
  </si>
  <si>
    <t xml:space="preserve"> MATERIALES, ÚTILES Y EQUIPOS MENORES DE OFICINA</t>
  </si>
  <si>
    <t>2111</t>
  </si>
  <si>
    <t xml:space="preserve">    MATERIALES, ÚTILES Y EQUIPOS MENORES DE OFICINA</t>
  </si>
  <si>
    <t>2120</t>
  </si>
  <si>
    <t xml:space="preserve"> MATERIALES Y ÚTILES DE IMPRESIÓN Y REPRODUCCIÓN</t>
  </si>
  <si>
    <t>2121</t>
  </si>
  <si>
    <t xml:space="preserve">    MATERIALES Y ÚTILES DE IMPRESIÓN Y REPRODUCCIÓN</t>
  </si>
  <si>
    <t>2130</t>
  </si>
  <si>
    <t xml:space="preserve"> MATERIAL ESTADÍSTICO Y GEOGRÁFICO</t>
  </si>
  <si>
    <t>2131</t>
  </si>
  <si>
    <t xml:space="preserve">    MATERIAL ESTADÍSTICO Y GEOGRÁFICO</t>
  </si>
  <si>
    <t>2140</t>
  </si>
  <si>
    <t>MATERIALES, ÚTILES Y EQUIPOS MENORES DE TECNOLOGÍAS DE LA INFORMACIÓN Y COMUNICACIONES</t>
  </si>
  <si>
    <t>2141</t>
  </si>
  <si>
    <t xml:space="preserve">    MATERIALES, ÚTILES Y EQUIPOS MENORES DE TECNOLOGÍAS DE LA INFORMACIÓN Y COMUNICACIONES</t>
  </si>
  <si>
    <t>2150</t>
  </si>
  <si>
    <t>MATERIAL IMPRESO E INFORMACIÓN DIGITAL</t>
  </si>
  <si>
    <t>2151</t>
  </si>
  <si>
    <t xml:space="preserve">    MATERIAL IMPRESO E INFORMACIÓN DIGITAL</t>
  </si>
  <si>
    <t>2160</t>
  </si>
  <si>
    <t xml:space="preserve"> MATERIAL DE LIMPIEZA</t>
  </si>
  <si>
    <t>2161</t>
  </si>
  <si>
    <t xml:space="preserve">    MATERIAL DE LIMPIEZA</t>
  </si>
  <si>
    <t>2170</t>
  </si>
  <si>
    <t>MATERIALES Y ÚTILES DE ENSEÑANZA</t>
  </si>
  <si>
    <t>2171</t>
  </si>
  <si>
    <t xml:space="preserve">    MATERIALES Y ÚTILES DE ENSEÑANZA</t>
  </si>
  <si>
    <t>2180</t>
  </si>
  <si>
    <t>MATERIALES PARA EL REGISTRO E IDENTIFICACIÓN DE BIENES Y PERSONAS</t>
  </si>
  <si>
    <t>2181</t>
  </si>
  <si>
    <t xml:space="preserve">    MATERIALES PARA EL REGISTRO E IDENTIFICACIÓN DE BIENES Y PERSONAS</t>
  </si>
  <si>
    <t>2200</t>
  </si>
  <si>
    <t>2210</t>
  </si>
  <si>
    <t>PRODUCTOS ALIMENTICIOS PARA PERSONAS</t>
  </si>
  <si>
    <t>2211</t>
  </si>
  <si>
    <t xml:space="preserve">    ALIMENTACIÓN EN OFICINAS O LUGARES DE TRABAJO</t>
  </si>
  <si>
    <t>2212</t>
  </si>
  <si>
    <t xml:space="preserve">    ALIMENTACIÓN EN EVENTOS OFICIALES</t>
  </si>
  <si>
    <t>2213</t>
  </si>
  <si>
    <t xml:space="preserve">    ALIMENTACIÓN EN PROGRAMAS DE CAPACITACIÓN Y ADIESTRAMIENTO</t>
  </si>
  <si>
    <t>2214</t>
  </si>
  <si>
    <t xml:space="preserve">    ALIMENTACIÓN PARA INTERNOS</t>
  </si>
  <si>
    <t>2220</t>
  </si>
  <si>
    <t>PRODUCTOS ALIMENTICIOS PARA ANIMALES</t>
  </si>
  <si>
    <t>2221</t>
  </si>
  <si>
    <t xml:space="preserve">    PRODUCTOS ALIMENTICIOS PARA ANIMALES</t>
  </si>
  <si>
    <t>2230</t>
  </si>
  <si>
    <t>UTENSILIOS PARA EL SERVICIO DE ALIMENTACIÓN</t>
  </si>
  <si>
    <t>2231</t>
  </si>
  <si>
    <t xml:space="preserve">    UTENSILIOS PARA EL SERVICIO DE ALIMENTACIÓN</t>
  </si>
  <si>
    <t>2300</t>
  </si>
  <si>
    <t>2310</t>
  </si>
  <si>
    <t>PRODUCTOS ALIMENTICIOS, AGROPECUARIOS Y FORESTALES ADQUIRIDOS COMO MATERIA PRIMA</t>
  </si>
  <si>
    <t>2311</t>
  </si>
  <si>
    <t xml:space="preserve">    PRODUCTOS ALIMENTICIOS, AGROPECUARIOS Y FORESTALES ADQUIRIDOS COMO MATERIA PRIMA</t>
  </si>
  <si>
    <t>2320</t>
  </si>
  <si>
    <t>INSUMOS TEXTILES ADQUIRIDOS COMO MATERIA PRIMA</t>
  </si>
  <si>
    <t>2321</t>
  </si>
  <si>
    <t xml:space="preserve">    INSUMOS TEXTILES ADQUIRIDOS COMO MATERIA PRIMA</t>
  </si>
  <si>
    <t>2330</t>
  </si>
  <si>
    <t>PRODUCTOS DE PAPEL, CARTÓN E IMPRESOS ADQUIRIDOS COMO MATERIA PRIMA</t>
  </si>
  <si>
    <t>2331</t>
  </si>
  <si>
    <t xml:space="preserve">    PRODUCTOS DE PAPEL, CARTÓN E IMPRESOS ADQUIRIDOS COMO MATERIA PRIMA</t>
  </si>
  <si>
    <t>2340</t>
  </si>
  <si>
    <t>COMBUSTIBLES, LUBRICANTES, ADITIVOS, CARBÓN Y SUS DERIVADOS ADQUIRIDOS COMO MATERIA PRIMA</t>
  </si>
  <si>
    <t>2341</t>
  </si>
  <si>
    <t xml:space="preserve">    COMBUSTIBLES, LUBRICANTES, ADITIVOS, CARBÓN Y SUS DERIVADOS ADQUIRIDOS COMO MATERIA PRIMA</t>
  </si>
  <si>
    <t>2350</t>
  </si>
  <si>
    <t>PRODUCTOS QUÍMICOS, FARMACÉUTICOS Y DE LABORATORIO ADQUIRIDOS COMO MATERIA PRIMA</t>
  </si>
  <si>
    <t>2351</t>
  </si>
  <si>
    <t xml:space="preserve">    PRODUCTOS QUÍMICOS, FARMACÉUTICOS Y DE LABORATORIO ADQUIRIDOS COMO MATERIA PRIMA</t>
  </si>
  <si>
    <t>2360</t>
  </si>
  <si>
    <t>PRODUCTOS METÁLICOS Y A BASE DE MINERALES NO METÁLICOS ADQUIRIDOS COMO MATERIA PRIMA</t>
  </si>
  <si>
    <t>2361</t>
  </si>
  <si>
    <t xml:space="preserve">    PRODUCTOS METÁLICOS Y A BASE DE MINERALES NO METÁLICOS ADQUIRIDOS COMO MATERIA PRIMA</t>
  </si>
  <si>
    <t>2370</t>
  </si>
  <si>
    <t>PRODUCTOS DE CUERO, PIEL, PLÁSTICO Y HULE ADQUIRIDOS COMO MATERIA PRIMA</t>
  </si>
  <si>
    <t>2371</t>
  </si>
  <si>
    <t xml:space="preserve">    PRODUCTOS DE CUERO, PIEL, PLÁSTICO Y HULE ADQUIRIDOS COMO MATERIA PRIMA</t>
  </si>
  <si>
    <t>2380</t>
  </si>
  <si>
    <t>MERCANCÍAS ADQUIRIDAS PARA SU COMERCIALIZACIÓN</t>
  </si>
  <si>
    <t>2381</t>
  </si>
  <si>
    <t xml:space="preserve">    MERCANCÍAS ADQUIRIDAS PARA SU COMERCIALIZACIÓN</t>
  </si>
  <si>
    <t>2390</t>
  </si>
  <si>
    <t>OTROS PRODUCTOS ADQUIRIDOS COMO MATERIA PRIMA</t>
  </si>
  <si>
    <t>2391</t>
  </si>
  <si>
    <t xml:space="preserve">    OTROS PRODUCTOS ADQUIRIDOS COMO MATERIA PRIMA</t>
  </si>
  <si>
    <t>2400</t>
  </si>
  <si>
    <t xml:space="preserve"> MATERIALES Y ARTÍCULOS DE CONSTRUCCIÓN Y DE REPARACIÓN</t>
  </si>
  <si>
    <t>2410</t>
  </si>
  <si>
    <t>PRODUCTOS MINERALES NO METÁLICOS</t>
  </si>
  <si>
    <t>2411</t>
  </si>
  <si>
    <t xml:space="preserve">    PRODUCTOS MINERALES NO METÁLICOS</t>
  </si>
  <si>
    <t>2420</t>
  </si>
  <si>
    <t>CEMENTO Y PRODUCTOS DE CONCRETO</t>
  </si>
  <si>
    <t>2421</t>
  </si>
  <si>
    <t xml:space="preserve">    CEMENTO Y PRODUCTOS DE CONCRETO</t>
  </si>
  <si>
    <t>2430</t>
  </si>
  <si>
    <t>CAL, YESO Y PRODUCTOS DE YESO</t>
  </si>
  <si>
    <t>2431</t>
  </si>
  <si>
    <t xml:space="preserve">    CAL, YESO Y PRODUCTOS DE YESO</t>
  </si>
  <si>
    <t>2440</t>
  </si>
  <si>
    <t>MADERA Y PRODUCTOS DE MADERA</t>
  </si>
  <si>
    <t>2441</t>
  </si>
  <si>
    <t xml:space="preserve">    MADERA Y PRODUCTOS DE MADERA</t>
  </si>
  <si>
    <t>2450</t>
  </si>
  <si>
    <t>VIDRIO Y PRODUCTOS DE VIDRIO</t>
  </si>
  <si>
    <t>2451</t>
  </si>
  <si>
    <t xml:space="preserve">    VIDRIO Y PRODUCTOS DE VIDRIO</t>
  </si>
  <si>
    <t>2460</t>
  </si>
  <si>
    <t>MATERIAL ELÉCTRICO Y ELECTRÓNICO</t>
  </si>
  <si>
    <t>2461</t>
  </si>
  <si>
    <t xml:space="preserve">    MATERIAL ELÉCTRICO Y ELECTRÓNICO</t>
  </si>
  <si>
    <t>2470</t>
  </si>
  <si>
    <t>ARTÍCULOS METÁLICOS PARA LA CONSTRUCCIÓN</t>
  </si>
  <si>
    <t>2471</t>
  </si>
  <si>
    <t xml:space="preserve">    ARTÍCULOS METÁLICOS PARA LA CONSTRUCCIÓN</t>
  </si>
  <si>
    <t>2480</t>
  </si>
  <si>
    <t>MATERIALES COMPLEMENTARIOS</t>
  </si>
  <si>
    <t>2481</t>
  </si>
  <si>
    <t xml:space="preserve">    MATERIALES COMPLEMENTARIOS</t>
  </si>
  <si>
    <t>2490</t>
  </si>
  <si>
    <t>OTROS MATERIALES Y ARTÍCULOS DE CONSTRUCCIÓN Y REPARACIÓN</t>
  </si>
  <si>
    <t>2491</t>
  </si>
  <si>
    <t xml:space="preserve">    OTROS MATERIALES Y ARTÍCULOS DE CONSTRUCCIÓN Y REPARACIÓN</t>
  </si>
  <si>
    <t>2500</t>
  </si>
  <si>
    <t xml:space="preserve"> PRODUCTOS QUÍMICOS, FARMACÉUTICOS Y DE LABORATORIO</t>
  </si>
  <si>
    <t>2510</t>
  </si>
  <si>
    <t>PRODUCTOS QUÍMICOS BÁSICOS</t>
  </si>
  <si>
    <t>2511</t>
  </si>
  <si>
    <t xml:space="preserve">    PRODUCTOS QUÍMICOS BÁSICOS</t>
  </si>
  <si>
    <t>2520</t>
  </si>
  <si>
    <t>FERTILIZANTES, PESTICIDAS Y OTROS AGROQUÍMICOS</t>
  </si>
  <si>
    <t>2521</t>
  </si>
  <si>
    <t xml:space="preserve">    FERTILIZANTES, PESTICIDAS Y OTROS AGROQUÍMICOS</t>
  </si>
  <si>
    <t>2530</t>
  </si>
  <si>
    <t>MEDICINAS Y PRODUCTOS FARMACÉUTICOS</t>
  </si>
  <si>
    <t>2531</t>
  </si>
  <si>
    <t xml:space="preserve">    MEDICINAS Y PRODUCTOS FARMACÉUTICOS</t>
  </si>
  <si>
    <t>2532</t>
  </si>
  <si>
    <t xml:space="preserve">    VACUNAS</t>
  </si>
  <si>
    <t>2540</t>
  </si>
  <si>
    <t>MATERIALES, ACCESORIOS Y SUMINISTROS MÉDICOS</t>
  </si>
  <si>
    <t>2541</t>
  </si>
  <si>
    <t xml:space="preserve">    MATERIALES, ACCESORIOS Y SUMINISTROS MÉDICOS</t>
  </si>
  <si>
    <t>2550</t>
  </si>
  <si>
    <t xml:space="preserve"> MATERIALES, ACCESORIOS Y SUMINISTROS DE LABORATORIO</t>
  </si>
  <si>
    <t>2551</t>
  </si>
  <si>
    <t xml:space="preserve">    MATERIALES, ACCESORIOS Y SUMINISTROS DE LABORATORIO</t>
  </si>
  <si>
    <t>2560</t>
  </si>
  <si>
    <t>FIBRAS SINTÉTICAS, HULES, PLÁSTICOS Y DERIVADOS</t>
  </si>
  <si>
    <t>2561</t>
  </si>
  <si>
    <t xml:space="preserve">    FIBRAS SINTÉTICAS, HULES, PLÁSTICOS Y DERIVADOS</t>
  </si>
  <si>
    <t>2590</t>
  </si>
  <si>
    <t>OTROS PRODUCTOS QUÍMICOS</t>
  </si>
  <si>
    <t>2591</t>
  </si>
  <si>
    <t xml:space="preserve">    OTROS PRODUCTOS QUÍMICOS</t>
  </si>
  <si>
    <t>2600</t>
  </si>
  <si>
    <t>2610</t>
  </si>
  <si>
    <t>2611</t>
  </si>
  <si>
    <t xml:space="preserve">    COMBUSTIBLES, LUBRICANTES Y ADITIVOS</t>
  </si>
  <si>
    <t>2612</t>
  </si>
  <si>
    <t xml:space="preserve">    TURBOSINA O GAS AVIÓN</t>
  </si>
  <si>
    <t>2620</t>
  </si>
  <si>
    <t>CARBÓN Y SUS DERIVADOS</t>
  </si>
  <si>
    <t>2621</t>
  </si>
  <si>
    <t xml:space="preserve">    CARBÓN Y SUS DERIVADOS</t>
  </si>
  <si>
    <t>2700</t>
  </si>
  <si>
    <t xml:space="preserve"> VESTUARIO, BLANCOS, PRENDAS DE PROTECCIÓN Y ARTÍCULOS DEPORTIVOS</t>
  </si>
  <si>
    <t>2710</t>
  </si>
  <si>
    <t>VESTUARIO Y UNIFORMES</t>
  </si>
  <si>
    <t>2711</t>
  </si>
  <si>
    <t xml:space="preserve">    VESTUARIO Y UNIFORMES</t>
  </si>
  <si>
    <t>2720</t>
  </si>
  <si>
    <t xml:space="preserve"> PRENDAS DE SEGURIDAD Y PROTECCIÓN PERSONAL</t>
  </si>
  <si>
    <t>2721</t>
  </si>
  <si>
    <t xml:space="preserve">    PRENDAS DE SEGURIDAD Y PROTECCIÓN PERSONAL</t>
  </si>
  <si>
    <t>2730</t>
  </si>
  <si>
    <t>ARTÍCULOS DEPORTIVOS</t>
  </si>
  <si>
    <t>2731</t>
  </si>
  <si>
    <t xml:space="preserve">    ARTÍCULOS DEPORTIVOS</t>
  </si>
  <si>
    <t>2740</t>
  </si>
  <si>
    <t>PRODUCTOS TEXTILES</t>
  </si>
  <si>
    <t>2741</t>
  </si>
  <si>
    <t xml:space="preserve">    PRODUCTOS TEXTILES</t>
  </si>
  <si>
    <t>2750</t>
  </si>
  <si>
    <t>BLANCOS Y OTROS PRODUCTOS TEXTILES, EXCEPTO PRENDAS DE VESTIR</t>
  </si>
  <si>
    <t>2751</t>
  </si>
  <si>
    <t xml:space="preserve">    BLANCOS Y OTROS PRODUCTOS TEXTILES, EXCEPTO PRENDAS DE VESTIR</t>
  </si>
  <si>
    <t>2800</t>
  </si>
  <si>
    <t>2810</t>
  </si>
  <si>
    <t>SUSTANCIAS Y MATERIALES EXPLOSIVOS</t>
  </si>
  <si>
    <t>2811</t>
  </si>
  <si>
    <t xml:space="preserve">    SUSTANCIAS Y MATERIALES EXPLOSIVOS</t>
  </si>
  <si>
    <t>2820</t>
  </si>
  <si>
    <t>MATERIALES DE SEGURIDAD PÚBLICA</t>
  </si>
  <si>
    <t>2821</t>
  </si>
  <si>
    <t xml:space="preserve">    MATERIALES DE SEGURIDAD PÚBLICA</t>
  </si>
  <si>
    <t>2830</t>
  </si>
  <si>
    <t>PRENDAS DE PROTECCIÓN PARA SEGURIDAD PÚBLICA Y NACIONAL</t>
  </si>
  <si>
    <t>2831</t>
  </si>
  <si>
    <t xml:space="preserve">    PRENDAS DE PROTECCIÓN PARA SEGURIDAD PÚBLICA Y NACIONAL</t>
  </si>
  <si>
    <t>2900</t>
  </si>
  <si>
    <t>2910</t>
  </si>
  <si>
    <t>HERRAMIENTAS MENORES</t>
  </si>
  <si>
    <t>2911</t>
  </si>
  <si>
    <t xml:space="preserve">    HERRAMIENTAS MENORES</t>
  </si>
  <si>
    <t>2920</t>
  </si>
  <si>
    <t>REFACCIONES Y ACCESORIOS MENORES DE EDIFICIOS</t>
  </si>
  <si>
    <t>2921</t>
  </si>
  <si>
    <t xml:space="preserve">    REFACCIONES Y ACCESORIOS MENORES DE EDIFICIOS</t>
  </si>
  <si>
    <t>2930</t>
  </si>
  <si>
    <t>REFACCIONES Y ACCESORIOS MENORES DE MOBILIARIO Y EQUIPO DE ADMINISTRACIÓN, EDUCACIONAL Y RECREATIVO</t>
  </si>
  <si>
    <t>2931</t>
  </si>
  <si>
    <t xml:space="preserve">    REFACCIONES Y ACCESORIOS MENORES DE MOBILIARIO Y EQUIPO DE ADMINISTRACIÓN, EDUCACIONAL Y RECREATIVO</t>
  </si>
  <si>
    <t>2940</t>
  </si>
  <si>
    <t>REFACCIONES Y ACCESORIOS MENORES DE EQUIPO DE CÓMPUTO Y TECNOLOGÍAS DE LA INFORMACIÓN</t>
  </si>
  <si>
    <t>2941</t>
  </si>
  <si>
    <t xml:space="preserve">    REFACCIONES Y ACCESORIOS MENORES DE EQUIPO DE CÓMPUTO Y TECNOLOGÍAS DE LA INFORMACIÓN</t>
  </si>
  <si>
    <t>2950</t>
  </si>
  <si>
    <t>REFACCIONES Y ACCESORIOS MENORES DE EQUIPO E INSTRUMENTAL MÉDICO Y DE LABORATORIO</t>
  </si>
  <si>
    <t>2951</t>
  </si>
  <si>
    <t xml:space="preserve">    REFACCIONES Y ACCESORIOS MENORES DE EQUIPO E INSTRUMENTAL MÉDICO Y DE LABORATORIO</t>
  </si>
  <si>
    <t>2960</t>
  </si>
  <si>
    <t>REFACCIONES Y ACCESORIOS MENORES DE EQUIPO DE TRANSPORTE</t>
  </si>
  <si>
    <t>2961</t>
  </si>
  <si>
    <t xml:space="preserve">    REFACCIONES Y ACCESORIOS MENORES DE EQUIPO DE TRANSPORTE</t>
  </si>
  <si>
    <t>2970</t>
  </si>
  <si>
    <t>REFACCIONES Y ACCESORIOS MENORES DE EQUIPO DE DEFENSA Y SEGURIDAD</t>
  </si>
  <si>
    <t>2971</t>
  </si>
  <si>
    <t xml:space="preserve">    REFACCIONES Y ACCESORIOS MENORES DE EQUIPO DE DEFENSA Y SEGURIDAD</t>
  </si>
  <si>
    <t>2980</t>
  </si>
  <si>
    <t>REFACCIONES Y ACCESORIOS MENORES DE MAQUINARIA Y OTROS EQUIPOS</t>
  </si>
  <si>
    <t>2981</t>
  </si>
  <si>
    <t xml:space="preserve">    REFACCIONES Y ACCESORIOS MENORES DE MAQUINARIA Y OTROS EQUIPOS</t>
  </si>
  <si>
    <t>2990</t>
  </si>
  <si>
    <t>REFACCIONES Y ACCESORIOS MENORES OTROS BIENES MUEBLES</t>
  </si>
  <si>
    <t>2991</t>
  </si>
  <si>
    <t xml:space="preserve">    REFACCIONES Y ACCESORIOS MENORES OTROS BIENES MUEBLES</t>
  </si>
  <si>
    <t>3000</t>
  </si>
  <si>
    <t xml:space="preserve"> SERVICIOS GENERALES</t>
  </si>
  <si>
    <t>3100</t>
  </si>
  <si>
    <t xml:space="preserve"> SERVICIOS BÁSICOS</t>
  </si>
  <si>
    <t>3110</t>
  </si>
  <si>
    <t>ENERGÍA ELÉCTRICA</t>
  </si>
  <si>
    <t>3111</t>
  </si>
  <si>
    <t xml:space="preserve">    ENERGÍA ELÉCTRICA</t>
  </si>
  <si>
    <t>3112</t>
  </si>
  <si>
    <t xml:space="preserve">    PAGO POR ESTUDIOS DE FACTIBILIDAD DE SERVICIO ELÉCTRICO</t>
  </si>
  <si>
    <t>3113</t>
  </si>
  <si>
    <t xml:space="preserve">    OTROS PAGOS DERIVADOS DE LA PRESTACIÓN DEL SERVICIO ELÉCTRICO</t>
  </si>
  <si>
    <t>3120</t>
  </si>
  <si>
    <t>GAS</t>
  </si>
  <si>
    <t>3121</t>
  </si>
  <si>
    <t xml:space="preserve">    SUMINISTRO DE GAS POR DUCTOS, TANQUE ESTACIONARIO O DE CILINDROS.</t>
  </si>
  <si>
    <t>3130</t>
  </si>
  <si>
    <t>AGUA</t>
  </si>
  <si>
    <t>3131</t>
  </si>
  <si>
    <t xml:space="preserve">    AGUA</t>
  </si>
  <si>
    <t>3140</t>
  </si>
  <si>
    <t>TELEFONÍA TRADICIONAL</t>
  </si>
  <si>
    <t>3141</t>
  </si>
  <si>
    <t xml:space="preserve">    TELEFONÍA TRADICIONAL</t>
  </si>
  <si>
    <t>3150</t>
  </si>
  <si>
    <t>TELEFONÍA CELULAR</t>
  </si>
  <si>
    <t>3151</t>
  </si>
  <si>
    <t xml:space="preserve">    TELEFONÍA CELULAR</t>
  </si>
  <si>
    <t>3160</t>
  </si>
  <si>
    <t>SERVICIOS DE TELECOMUNICACIONES Y SATÉLITES</t>
  </si>
  <si>
    <t>3161</t>
  </si>
  <si>
    <t xml:space="preserve">    SERVICIOS DE TELECOMUNICACIONES Y SATÉLITES</t>
  </si>
  <si>
    <t>3170</t>
  </si>
  <si>
    <t>SERVICIOS DE ACCESO DE INTERNET, REDES Y PROCESAMIENTO DE INFORMACIÓN</t>
  </si>
  <si>
    <t>3171</t>
  </si>
  <si>
    <t xml:space="preserve">    SERVICIOS DE ACCESO DE INTERNET, REDES Y PROCESAMIENTO DE INFORMACIÓN</t>
  </si>
  <si>
    <t>3180</t>
  </si>
  <si>
    <t>SERVICIOS POSTALES Y TELEGRÁFICOS</t>
  </si>
  <si>
    <t>3181</t>
  </si>
  <si>
    <t xml:space="preserve">    SERVICIOS TELEGRÁFICOS</t>
  </si>
  <si>
    <t>3182</t>
  </si>
  <si>
    <t xml:space="preserve">    SERVICIOS POSTALES</t>
  </si>
  <si>
    <t>3190</t>
  </si>
  <si>
    <t>SERVICIOS INTEGRALES Y OTROS SERVICIOS</t>
  </si>
  <si>
    <t>3191</t>
  </si>
  <si>
    <t xml:space="preserve">    SERVICIOS INTEGRALES Y OTROS SERVICIOS</t>
  </si>
  <si>
    <t>3200</t>
  </si>
  <si>
    <t xml:space="preserve"> SERVICIOS DE ARRENDAMIENTO</t>
  </si>
  <si>
    <t>3210</t>
  </si>
  <si>
    <t>ARRENDAMIENTO DE TERRENOS</t>
  </si>
  <si>
    <t>3211</t>
  </si>
  <si>
    <t xml:space="preserve">    ARRENDAMIENTO DE TERRENOS</t>
  </si>
  <si>
    <t>3220</t>
  </si>
  <si>
    <t>ARRENDAMIENTO DE EDIFICIOS</t>
  </si>
  <si>
    <t>3221</t>
  </si>
  <si>
    <t xml:space="preserve">    ARRENDAMIENTO DE EDIFICIOS</t>
  </si>
  <si>
    <t>3230</t>
  </si>
  <si>
    <t>ARRENDAMIENTO DE MOBILIARIO Y EQUIPO DE ADMINISTRACIÓN, EDUCACIONAL Y RECREATIVO</t>
  </si>
  <si>
    <t>3231</t>
  </si>
  <si>
    <t xml:space="preserve">    ARRENDAMIENTO DE MOBILIARIO Y EQUIPO DE ADMINISTRACIÓN, EDUCACIONAL Y RECREATIVO</t>
  </si>
  <si>
    <t>3240</t>
  </si>
  <si>
    <t>ARRENDAMIENTO DE EQUIPO E INSTRUMENTAL MÉDICO Y DE LABORATORIO</t>
  </si>
  <si>
    <t>3241</t>
  </si>
  <si>
    <t xml:space="preserve">    ARRENDAMIENTO DE EQUIPO E INSTRUMENTAL MÉDICO Y DE LABORATORIO</t>
  </si>
  <si>
    <t>3250</t>
  </si>
  <si>
    <t>ARRENDAMIENTO DE EQUIPO DE TRANSPORTE</t>
  </si>
  <si>
    <t>3251</t>
  </si>
  <si>
    <t xml:space="preserve">    ARRENDAMIENTO DE EQUIPO DE TRANSPORTE</t>
  </si>
  <si>
    <t>3260</t>
  </si>
  <si>
    <t>ARRENDAMIENTO DE MAQUINARIA, OTROS EQUIPOS Y HERRAMIENTAS</t>
  </si>
  <si>
    <t>3261</t>
  </si>
  <si>
    <t xml:space="preserve">    ARRENDAMIENTO DE MAQUINARIA, OTROS EQUIPOS Y HERRAMIENTAS</t>
  </si>
  <si>
    <t>3270</t>
  </si>
  <si>
    <t>ARRENDAMIENTO DE ACTIVOS INTANGIBLES</t>
  </si>
  <si>
    <t>3271</t>
  </si>
  <si>
    <t xml:space="preserve">    ARRENDAMIENTO DE ACTIVOS INTANGIBLES</t>
  </si>
  <si>
    <t>3280</t>
  </si>
  <si>
    <t>ARRENDAMIENTO FINANCIERO</t>
  </si>
  <si>
    <t>3281</t>
  </si>
  <si>
    <t xml:space="preserve">    ARRENDAMIENTO FINANCIERO DE INMUEBLES</t>
  </si>
  <si>
    <t>3282</t>
  </si>
  <si>
    <t xml:space="preserve">    ARRENDAMIENTO FINANCIERO DE EQUIPO DE TRANSPORTE TERRESTRE</t>
  </si>
  <si>
    <t>3283</t>
  </si>
  <si>
    <t xml:space="preserve">    ARRENDAMIENTO FINANCIERO DE EQUIPO DE TRANSPORTE AÉREO</t>
  </si>
  <si>
    <t>3290</t>
  </si>
  <si>
    <t>OTROS ARRENDAMIENTOS</t>
  </si>
  <si>
    <t>3291</t>
  </si>
  <si>
    <t xml:space="preserve">    OTROS ARRENDAMIENTOS</t>
  </si>
  <si>
    <t>3292</t>
  </si>
  <si>
    <t xml:space="preserve">    RENTA DE EXHIBICIONES TEMPORALES</t>
  </si>
  <si>
    <t>3293</t>
  </si>
  <si>
    <t xml:space="preserve">    RENTAS DE PELICULAS</t>
  </si>
  <si>
    <t>3300</t>
  </si>
  <si>
    <t xml:space="preserve"> SERVICIOS PROFESIONALES, CIENTÍFICOS, TÉCNICOS Y OTROS SERVICIOS</t>
  </si>
  <si>
    <t>3310</t>
  </si>
  <si>
    <t>SERVICIOS LEGALES, DE CONTABILIDAD, AUDITORÍA Y RELACIONADOS</t>
  </si>
  <si>
    <t>3311</t>
  </si>
  <si>
    <t xml:space="preserve">    SERVICIOS LEGALES, DE CONTABILIDAD, AUDITORÍA Y RELACIONADOS</t>
  </si>
  <si>
    <t>3320</t>
  </si>
  <si>
    <t>SERVICIOS DE DISEÑO, ARQUITECTURA, INGENIERÍA Y ACTIVIDADES RELACIONADAS</t>
  </si>
  <si>
    <t>3321</t>
  </si>
  <si>
    <t xml:space="preserve">    SERVICIOS DE DISEÑO, ARQUITECTURA, INGENIERÍA Y ACTIVIDADES RELACIONADAS</t>
  </si>
  <si>
    <t>3330</t>
  </si>
  <si>
    <t>SERVICIOS DE CONSULTORÍA ADMINISTRATIVA, PROCESOS, TÉCNICA Y EN TECNOLOGÍAS DE LA INFORMACIÓN</t>
  </si>
  <si>
    <t>3331</t>
  </si>
  <si>
    <t xml:space="preserve">    SERVICIOS DE CONSULTORÍA ADMINISTRATIVA, PROCESOS Y TÉCNICA</t>
  </si>
  <si>
    <t>3332</t>
  </si>
  <si>
    <t xml:space="preserve">    SERVICIOS EN TECNOLOGÍAS DE LA INFORMACIÓN</t>
  </si>
  <si>
    <t>3340</t>
  </si>
  <si>
    <t>SERVICIOS DE CAPACITACIÓN</t>
  </si>
  <si>
    <t>3341</t>
  </si>
  <si>
    <t xml:space="preserve">    SERVICIOS DE CAPACITACIÓN</t>
  </si>
  <si>
    <t>3350</t>
  </si>
  <si>
    <t>SERVICIOS DE INVESTIGACIÓN CIENTÍFICA Y DESARROLLO</t>
  </si>
  <si>
    <t>3351</t>
  </si>
  <si>
    <t xml:space="preserve">    SERVICIOS DE INVESTIGACIÓN CIENTÍFICA Y DESARROLLO</t>
  </si>
  <si>
    <t>3352</t>
  </si>
  <si>
    <t xml:space="preserve">    SERVICIOS ESTADISTICOS</t>
  </si>
  <si>
    <t>3360</t>
  </si>
  <si>
    <t>SERVICIOS DE APOYO ADMINISTRATIVO, FOTOCOPIADO E IMPRESIÓN</t>
  </si>
  <si>
    <t>3361</t>
  </si>
  <si>
    <t xml:space="preserve">    SERVICIOS DE APOYO ADMINISTRATIVO, FOTOCOPIADO E IMPRESIÓN</t>
  </si>
  <si>
    <t>3370</t>
  </si>
  <si>
    <t>SERVICIOS DE PROTECCIÓN Y SEGURIDAD</t>
  </si>
  <si>
    <t>3371</t>
  </si>
  <si>
    <t xml:space="preserve">    SERVICIOS DE PROTECCIÓN Y SEGURIDAD</t>
  </si>
  <si>
    <t>3372</t>
  </si>
  <si>
    <t xml:space="preserve">    OPERATIVOS DE SEGURIDAD</t>
  </si>
  <si>
    <t>3380</t>
  </si>
  <si>
    <t>SERVICIOS DE VIGILANCIA</t>
  </si>
  <si>
    <t>3381</t>
  </si>
  <si>
    <t xml:space="preserve">    SERVICIOS DE VIGILANCIA</t>
  </si>
  <si>
    <t>3390</t>
  </si>
  <si>
    <t>SERVICIOS PROFESIONALES, CIENTÍFICOS Y TÉCNICOS INTEGRALES</t>
  </si>
  <si>
    <t>3391</t>
  </si>
  <si>
    <t xml:space="preserve">    SERVICIOS PROFESIONALES, CIENTÍFICOS Y TÉCNICOS INTEGRALES</t>
  </si>
  <si>
    <t>3400</t>
  </si>
  <si>
    <t>3410</t>
  </si>
  <si>
    <t>SERVICIOS FINANCIEROS Y BANCARIOS</t>
  </si>
  <si>
    <t>3411</t>
  </si>
  <si>
    <t xml:space="preserve">    SERVICIOS FINANCIEROS Y BANCARIOS</t>
  </si>
  <si>
    <t>3412</t>
  </si>
  <si>
    <t xml:space="preserve">    SERVICIOS FINANCIEROS DE LA DEUDA PÚBLICA</t>
  </si>
  <si>
    <t>3413</t>
  </si>
  <si>
    <t xml:space="preserve">    DIFERENCIAS EN CAMBIOS</t>
  </si>
  <si>
    <t>3420</t>
  </si>
  <si>
    <t>SERVICIOS DE COBRANZA, INVESTIGACIÓN CREDITICIA Y SIMILAR</t>
  </si>
  <si>
    <t>3421</t>
  </si>
  <si>
    <t xml:space="preserve">    SERVICIOS DE COBRANZA, INVESTIGACIÓN CREDITICIA Y SIMILAR</t>
  </si>
  <si>
    <t>3430</t>
  </si>
  <si>
    <t>SERVICIOS DE RECAUDACIÓN, TRASLADO Y CUSTODIA DE VALORES</t>
  </si>
  <si>
    <t>3431</t>
  </si>
  <si>
    <t xml:space="preserve">    SERVICIOS DE RECAUDACIÓN, TRASLADO Y CUSTODIA DE VALORES</t>
  </si>
  <si>
    <t>3440</t>
  </si>
  <si>
    <t>SEGUROS DE RESPONSABILIDAD PATRIMONIAL Y FIANZAS</t>
  </si>
  <si>
    <t>3441</t>
  </si>
  <si>
    <t xml:space="preserve">    SEGUROS DE RESPONSABILIDAD PATRIMONIAL Y FIANZAS</t>
  </si>
  <si>
    <t>3450</t>
  </si>
  <si>
    <t>SEGURO DE BIENES PATRIMONIALES</t>
  </si>
  <si>
    <t>3451</t>
  </si>
  <si>
    <t xml:space="preserve">    SEGURO DE BIENES PATRIMONIALES</t>
  </si>
  <si>
    <t>3460</t>
  </si>
  <si>
    <t>ALMACENAJE, ENVASE Y EMBALAJE</t>
  </si>
  <si>
    <t>3461</t>
  </si>
  <si>
    <t xml:space="preserve">    ALMACENAJE, ENVASE Y EMBALAJE</t>
  </si>
  <si>
    <t>3470</t>
  </si>
  <si>
    <t>FLETES Y MANIOBRAS</t>
  </si>
  <si>
    <t>3471</t>
  </si>
  <si>
    <t xml:space="preserve">    FLETES Y MANIOBRAS</t>
  </si>
  <si>
    <t>3480</t>
  </si>
  <si>
    <t>COMISIONES POR VENTAS</t>
  </si>
  <si>
    <t>3481</t>
  </si>
  <si>
    <t xml:space="preserve">    COMISIONES POR VENTAS</t>
  </si>
  <si>
    <t>3490</t>
  </si>
  <si>
    <t>SERVICIOS FINANCIEROS, BANCARIOS Y COMERCIALES INTEGRALES</t>
  </si>
  <si>
    <t>3491</t>
  </si>
  <si>
    <t xml:space="preserve">    SERVICIOS FINANCIEROS, BANCARIOS Y COMERCIALES INTEGRALES</t>
  </si>
  <si>
    <t>3500</t>
  </si>
  <si>
    <t xml:space="preserve"> SERVICIOS DE INSTALACIÓN, REPARACIÓN, MANTENIMIENTO Y CONSERVACIÓN</t>
  </si>
  <si>
    <t>3510</t>
  </si>
  <si>
    <t>CONSERVACIÓN Y MANTENIMIENTO MENOR DE INMUEBLES</t>
  </si>
  <si>
    <t>3511</t>
  </si>
  <si>
    <t xml:space="preserve">    CONSERVACIÓN Y MANTENIMIENTO MENOR DE INMUEBLES</t>
  </si>
  <si>
    <t>3520</t>
  </si>
  <si>
    <t>INSTALACIÓN, REPARACIÓN Y MANTENIMIENTO DE MOBILIARIO Y EQUIPO DE ADMINISTRACIÓN, EDUCACIONAL Y RECREATIVO</t>
  </si>
  <si>
    <t>3521</t>
  </si>
  <si>
    <t xml:space="preserve">    INSTALACIÓN, REPARACIÓN Y MANTENIMIENTO DE MOBILIARIO Y EQUIPO DE ADMINISTRACIÓN, EDUCACIONAL Y RECREATIVO</t>
  </si>
  <si>
    <t>3530</t>
  </si>
  <si>
    <t>INSTALACIÓN, REPARACIÓN Y MANTENIMIENTO DE EQUIPO DE CÓMPUTO Y TECNOLOGÍAS DE LA INFORMACIÓN</t>
  </si>
  <si>
    <t>3531</t>
  </si>
  <si>
    <t xml:space="preserve">    INSTALACIÓN, REPARACIÓN Y MANTENIMIENTO DE EQUIPO DE CÓMPUTO Y TECNOLOGÍAS DE LA INFORMACIÓN</t>
  </si>
  <si>
    <t>3540</t>
  </si>
  <si>
    <t>INSTALACIÓN, REPARACIÓN Y MANTENIMIENTO DE EQUIPO E INSTRUMENTAL MÉDICO Y DE LABORATORIO</t>
  </si>
  <si>
    <t>3541</t>
  </si>
  <si>
    <t xml:space="preserve">    INSTALACIÓN, REPARACIÓN Y MANTENIMIENTO DE EQUIPO E INSTRUMENTAL MÉDICO Y DE LABORATORIO</t>
  </si>
  <si>
    <t>3550</t>
  </si>
  <si>
    <t>REPARACIÓN Y MANTENIMIENTO DE EQUIPO DE TRANSPORTE</t>
  </si>
  <si>
    <t>3551</t>
  </si>
  <si>
    <t xml:space="preserve">    REPARACIÓN Y MANTENIMIENTO DE EQUIPO DE TRANSPORTE TERRESTRE</t>
  </si>
  <si>
    <t>3552</t>
  </si>
  <si>
    <t xml:space="preserve">    REPARACIÓN Y MANTENIMIENTO DE EQUIPO DE TRANSPORTE AÉREO</t>
  </si>
  <si>
    <t>3553</t>
  </si>
  <si>
    <t xml:space="preserve">    REPARACIÓN Y MANTENIMIENTO DE EQUIPO DE TRANSPORTE PLUVIAL</t>
  </si>
  <si>
    <t>3560</t>
  </si>
  <si>
    <t>REPARACIÓN Y MANTENIMIENTO DE EQUIPO DE DEFENSA Y SEGURIDAD</t>
  </si>
  <si>
    <t>3561</t>
  </si>
  <si>
    <t xml:space="preserve">    REPARACIÓN Y MANTENIMIENTO DE EQUIPO DE DEFENSA Y SEGURIDAD</t>
  </si>
  <si>
    <t>3570</t>
  </si>
  <si>
    <t>INSTALACIÓN, REPARACIÓN Y MANTENIMIENTO DE MAQUINA, OTROS EQUIPOS Y HERRAMIENTAS</t>
  </si>
  <si>
    <t>3571</t>
  </si>
  <si>
    <t xml:space="preserve">    INSTALACIÓN, REPARACIÓN Y MANTENIMIENTO DE MAQUINA, OTROS EQUIPOS Y HERRAMIENTAS</t>
  </si>
  <si>
    <t>3580</t>
  </si>
  <si>
    <t>SERVICIOS DE LIMPIEZA Y MANEJO DE DESECHOS</t>
  </si>
  <si>
    <t>3581</t>
  </si>
  <si>
    <t xml:space="preserve">    SERVICIOS DE LIMPIEZA Y MANEJO DE DESECHOS</t>
  </si>
  <si>
    <t>3590</t>
  </si>
  <si>
    <t>SERVICIOS DE JARDINERÍA Y FUMIGACIÓN</t>
  </si>
  <si>
    <t>3591</t>
  </si>
  <si>
    <t xml:space="preserve">    SERVICIOS DE JARDINERÍA Y FUMIGACIÓN</t>
  </si>
  <si>
    <t>3600</t>
  </si>
  <si>
    <t xml:space="preserve"> SERVICIOS DE COMUNICACIÓN SOCIAL Y PUBLICIDAD</t>
  </si>
  <si>
    <t>3610</t>
  </si>
  <si>
    <t>DIFUSIÓN POR RADIO, TELEVISIÓN Y OTROS MEDIOS DE MENSAJES SOBRE PROGRAMAS Y ACTIVIDADES GUBERNAMENTALES</t>
  </si>
  <si>
    <t>3611</t>
  </si>
  <si>
    <t xml:space="preserve">    DIFUSIÓN POR RADIO, TELEVISIÓN Y OTROS MEDIOS DE MENSAJES SOBRE PROGRAMAS Y ACTIVIDADES GUBERNAMENTALES</t>
  </si>
  <si>
    <t>3612</t>
  </si>
  <si>
    <t xml:space="preserve">    INFORME DE GOBIERNO</t>
  </si>
  <si>
    <t>3613</t>
  </si>
  <si>
    <t xml:space="preserve">    SERVICIOS DE IMPRESIÓN Y REPRODUCCIÓN</t>
  </si>
  <si>
    <t>3620</t>
  </si>
  <si>
    <t>DIFUSIÓN POR RADIO, TELEVISIÓN Y OTROS MEDIOS DE MENSAJES COMERCIALES PARA PROMOVER LA VENTA DE BIENES O SERVICIOS</t>
  </si>
  <si>
    <t>3621</t>
  </si>
  <si>
    <t xml:space="preserve">    DIFUSIÓN POR RADIO, TELEVISIÓN Y OTROS MEDIOS DE MENSAJES COMERCIALES PARA PROMOVER LA VENTA DE BIENES O SERVICIOS</t>
  </si>
  <si>
    <t>3630</t>
  </si>
  <si>
    <t>SERVICIOS DE CREATIVIDAD, PREPRODUCCIÓN Y PRODUCCIÓN DE PUBLICIDAD, EXCEPTO INTERNET</t>
  </si>
  <si>
    <t>3631</t>
  </si>
  <si>
    <t xml:space="preserve">    SERVICIOS DE CREATIVIDAD, PREPRODUCCIÓN Y PRODUCCIÓN DE PUBLICIDAD, EXCEPTO INTERNET</t>
  </si>
  <si>
    <t>3640</t>
  </si>
  <si>
    <t>SERVICIOS DE REVELADO DE FOTOGRAFÍAS</t>
  </si>
  <si>
    <t>3641</t>
  </si>
  <si>
    <t xml:space="preserve">    SERVICIOS DE REVELADO DE FOTOGRAFÍAS</t>
  </si>
  <si>
    <t>3650</t>
  </si>
  <si>
    <t>SERVICIOS DE LA INDUSTRIA FÍLMICA, DEL SONIDO Y DEL VÍDEO</t>
  </si>
  <si>
    <t>3651</t>
  </si>
  <si>
    <t xml:space="preserve">    SERVICIOS DE LA INDUSTRIA FÍLMICA, DEL SONIDO Y DEL VÍDEO</t>
  </si>
  <si>
    <t>3660</t>
  </si>
  <si>
    <t>SERVICIO DE CREACIÓN Y DIFUSIÓN DE CONTENIDO EXCLUSIVAMENTE A TRAVÉS DE INTERNET</t>
  </si>
  <si>
    <t>3661</t>
  </si>
  <si>
    <t xml:space="preserve">    SERVICIO DE CREACIÓN Y DIFUSIÓN DE CONTENIDO EXCLUSIVAMENTE A TRAVÉS DE INTERNET</t>
  </si>
  <si>
    <t>3690</t>
  </si>
  <si>
    <t>OTROS SERVICIOS DE INFORMACIÓN</t>
  </si>
  <si>
    <t>3691</t>
  </si>
  <si>
    <t xml:space="preserve">    OTROS SERVICIOS DE INFORMACIÓN</t>
  </si>
  <si>
    <t>3700</t>
  </si>
  <si>
    <t>3710</t>
  </si>
  <si>
    <t>PASAJES AÉREOS</t>
  </si>
  <si>
    <t>3711</t>
  </si>
  <si>
    <t xml:space="preserve">    PASAJES AÉREOS</t>
  </si>
  <si>
    <t>3720</t>
  </si>
  <si>
    <t>PASAJES TERRESTRES</t>
  </si>
  <si>
    <t>3721</t>
  </si>
  <si>
    <t xml:space="preserve">    PASAJES TERRESTRES</t>
  </si>
  <si>
    <t>3730</t>
  </si>
  <si>
    <t>PASAJES MARÍTIMOS, LACUSTRES Y FLUVIALES</t>
  </si>
  <si>
    <t>3731</t>
  </si>
  <si>
    <t xml:space="preserve">    PASAJES MARÍTIMOS, LACUSTRES Y FLUVIALES</t>
  </si>
  <si>
    <t>3740</t>
  </si>
  <si>
    <t>AUTOTRANSPORTE</t>
  </si>
  <si>
    <t>3741</t>
  </si>
  <si>
    <t xml:space="preserve">    AUTOTRANSPORTE</t>
  </si>
  <si>
    <t>3750</t>
  </si>
  <si>
    <t>VIÁTICOS EN EL PAÍS</t>
  </si>
  <si>
    <t>3751</t>
  </si>
  <si>
    <t xml:space="preserve">    VIÁTICOS EN EL PAÍS</t>
  </si>
  <si>
    <t>3752</t>
  </si>
  <si>
    <t xml:space="preserve">    GASTO DE TRASLADOS EN COMISIONES OFICIALES</t>
  </si>
  <si>
    <t>3760</t>
  </si>
  <si>
    <t>VIÁTICOS EN EL EXTRANJERO</t>
  </si>
  <si>
    <t>3761</t>
  </si>
  <si>
    <t xml:space="preserve">    VIÁTICOS EN EL EXTRANJERO</t>
  </si>
  <si>
    <t>3770</t>
  </si>
  <si>
    <t>GASTOS DE INSTALACIÓN Y TRASLADO DE MENAJE</t>
  </si>
  <si>
    <t>3771</t>
  </si>
  <si>
    <t xml:space="preserve">    GASTOS DE INSTALACIÓN Y TRASLADO DE MENAJE</t>
  </si>
  <si>
    <t>3780</t>
  </si>
  <si>
    <t>SERVICIOS INTEGRALES DE TRASLADO Y VIÁTICOS</t>
  </si>
  <si>
    <t>3781</t>
  </si>
  <si>
    <t xml:space="preserve">    SERVICIOS INTEGRALES DE TRASLADO Y VIÁTICOS</t>
  </si>
  <si>
    <t>3790</t>
  </si>
  <si>
    <t>OTROS SERVICIOS DE TRASLADO Y HOSPEDAJE</t>
  </si>
  <si>
    <t>3791</t>
  </si>
  <si>
    <t xml:space="preserve">    OTROS SERVICIOS DE TRASLADO Y HOSPEDAJE</t>
  </si>
  <si>
    <t>3800</t>
  </si>
  <si>
    <t xml:space="preserve"> SERVICIOS OFICIALES</t>
  </si>
  <si>
    <t>3810</t>
  </si>
  <si>
    <t>GASTOS DE CEREMONIAL</t>
  </si>
  <si>
    <t>3811</t>
  </si>
  <si>
    <t xml:space="preserve">    GASTOS DE CEREMONIAL</t>
  </si>
  <si>
    <t>3820</t>
  </si>
  <si>
    <t>GASTOS DE ORDEN SOCIAL Y CULTURAL</t>
  </si>
  <si>
    <t>3821</t>
  </si>
  <si>
    <t xml:space="preserve">    GASTOS DE ORDEN SOCIAL Y CULTURAL</t>
  </si>
  <si>
    <t>3830</t>
  </si>
  <si>
    <t>CONGRESOS Y CONVENCIONES</t>
  </si>
  <si>
    <t>3831</t>
  </si>
  <si>
    <t xml:space="preserve">    CONGRESOS Y CONVENCIONES</t>
  </si>
  <si>
    <t>3840</t>
  </si>
  <si>
    <t>EXPOSICIONES</t>
  </si>
  <si>
    <t>3841</t>
  </si>
  <si>
    <t xml:space="preserve">    EXPOSICIONES</t>
  </si>
  <si>
    <t>3842</t>
  </si>
  <si>
    <t xml:space="preserve">    MANTENIMIENTO Y CONSERVACIÓN DE EXPOSICIONES</t>
  </si>
  <si>
    <t>3843</t>
  </si>
  <si>
    <t xml:space="preserve">    ESPECTACULOS CULTURALES</t>
  </si>
  <si>
    <t>3850</t>
  </si>
  <si>
    <t>GASTOS DE REPRESENTACIÓN</t>
  </si>
  <si>
    <t>3851</t>
  </si>
  <si>
    <t xml:space="preserve">    GASTOS DE REPRESENTACIÓN</t>
  </si>
  <si>
    <t>3852</t>
  </si>
  <si>
    <t xml:space="preserve">    GASTOS DE REPRESENTACIÓN EN CONGRESOS, CONVENCIONES Y EXPOSICIONES</t>
  </si>
  <si>
    <t>3900</t>
  </si>
  <si>
    <t>3910</t>
  </si>
  <si>
    <t>SERVICIOS FUNERARIOS Y DE CEMENTERIOS</t>
  </si>
  <si>
    <t>3911</t>
  </si>
  <si>
    <t xml:space="preserve">    SERVICIOS FUNERARIOS Y DE CEMENTERIOS</t>
  </si>
  <si>
    <t>3920</t>
  </si>
  <si>
    <t>IMPUESTOS Y DERECHOS</t>
  </si>
  <si>
    <t>3921</t>
  </si>
  <si>
    <t xml:space="preserve">    IMPUESTOS Y DERECHOS</t>
  </si>
  <si>
    <t>3922</t>
  </si>
  <si>
    <t xml:space="preserve">    IMPUESTO SOBRE NÓMINA</t>
  </si>
  <si>
    <t>3923</t>
  </si>
  <si>
    <t xml:space="preserve">    PREVISIÓN PARA IMPUESTO SOBRE NÓMINA</t>
  </si>
  <si>
    <t>3924</t>
  </si>
  <si>
    <t xml:space="preserve">    OTRAS CONTRIBUCIONES DERIVADAS DE UNA RELACIÓN LABORAL</t>
  </si>
  <si>
    <t>3925</t>
  </si>
  <si>
    <t xml:space="preserve">    TENENCIAS Y CANJE DE PLACAS DE VEHICULOS OFICIALES</t>
  </si>
  <si>
    <t>3930</t>
  </si>
  <si>
    <t>IMPUESTOS Y DERECHOS DE IMPORTACIÓN</t>
  </si>
  <si>
    <t>3931</t>
  </si>
  <si>
    <t xml:space="preserve">    IMPUESTOS Y DERECHOS DE IMPORTACIÓN</t>
  </si>
  <si>
    <t>3940</t>
  </si>
  <si>
    <t>SENTENCIAS Y RESOLUCIONES JUDICIALES</t>
  </si>
  <si>
    <t>3941</t>
  </si>
  <si>
    <t xml:space="preserve">    SENTENCIAS Y RESOLUCIONES POR AUTORIDAD COMPETENTE</t>
  </si>
  <si>
    <t>3950</t>
  </si>
  <si>
    <t>PENAS, MULTAS, ACCESORIOS Y ACTUALIZACIONES</t>
  </si>
  <si>
    <t>3951</t>
  </si>
  <si>
    <t xml:space="preserve">    PENAS, MULTAS, ACCESORIOS Y ACTUALIZACIONES</t>
  </si>
  <si>
    <t>3960</t>
  </si>
  <si>
    <t>OTROS GASTOS POR RESPONSABILIDADES</t>
  </si>
  <si>
    <t>3961</t>
  </si>
  <si>
    <t xml:space="preserve">    OTROS GASTOS POR RESPONSABILIDADES</t>
  </si>
  <si>
    <t>3970</t>
  </si>
  <si>
    <t>PAGO DE UTILIDADES</t>
  </si>
  <si>
    <t>3971</t>
  </si>
  <si>
    <t xml:space="preserve">    PAGO DE UTILIDADES</t>
  </si>
  <si>
    <t>3990</t>
  </si>
  <si>
    <t>3991</t>
  </si>
  <si>
    <t xml:space="preserve">    OTROS SERVICIOS GENERALES</t>
  </si>
  <si>
    <t>3992</t>
  </si>
  <si>
    <t xml:space="preserve">    SERVICIOS ASISTENCIALES</t>
  </si>
  <si>
    <t>4000</t>
  </si>
  <si>
    <t>4100</t>
  </si>
  <si>
    <t>TRANSFERENCIAS INTERNAS Y ASIGNACIONES AL SECTOR PUBLICO</t>
  </si>
  <si>
    <t>4110</t>
  </si>
  <si>
    <t>ASIGNACIONES PRESUPUESTARIAS AL PODER EJECUTIVO</t>
  </si>
  <si>
    <t>4111</t>
  </si>
  <si>
    <t xml:space="preserve">    ASIGNACIONES PRESUPUESTARIAS AL PODER EJECUTIVO</t>
  </si>
  <si>
    <t>4112</t>
  </si>
  <si>
    <t xml:space="preserve">    ASIGNACIONES PRESUPUESTARIAS TRANSFERIDAS A EDUCACIÓN</t>
  </si>
  <si>
    <t>4120</t>
  </si>
  <si>
    <t>ASIGNACIONES PRESUPUESTARIAS AL PODER LEGISLATIVO</t>
  </si>
  <si>
    <t>4121</t>
  </si>
  <si>
    <t xml:space="preserve">    ASIGNACIONES PRESUPUESTARIAS AL PODER LEGISLATIVO</t>
  </si>
  <si>
    <t>4130</t>
  </si>
  <si>
    <t>ASIGNACIONES PRESUPUESTARIAS AL PODER JUDICIAL</t>
  </si>
  <si>
    <t>4131</t>
  </si>
  <si>
    <t xml:space="preserve">    ASIGNACIONES PRESUPUESTARIAS AL PODER JUDICIAL</t>
  </si>
  <si>
    <t>4140</t>
  </si>
  <si>
    <t>ASIGNACIONES PRESUPUESTARIAS A ÓRGANOS AUTÓNOMOS</t>
  </si>
  <si>
    <t>4141</t>
  </si>
  <si>
    <t xml:space="preserve">    ASIGNACIONES PRESUPUESTARIAS A ÓRGANOS AUTÓNOMOS</t>
  </si>
  <si>
    <t>4150</t>
  </si>
  <si>
    <t>TRANSFERENCIAS INTERNAS OTORGADAS A ENTIDADES PARAESTATALES NO EMPRESARIALES Y NO FINANCIERAS</t>
  </si>
  <si>
    <t>4151</t>
  </si>
  <si>
    <t xml:space="preserve">    TRANSFERENCIAS INTERNAS OTORGADAS A ENTIDADES PARAESTATALES NO EMPRESARIALES Y NO FINANCIERAS</t>
  </si>
  <si>
    <t>4152</t>
  </si>
  <si>
    <t xml:space="preserve">    TRANSFERENCIAS CORRIENTES A ORGANISMOS PÚBLICOS DESCENTRALIZADOS</t>
  </si>
  <si>
    <t>4160</t>
  </si>
  <si>
    <t>TRANSFERENCIAS INTERNAS OTORGADAS A ENTIDADES PARAESTATALES EMPRESARIALES Y NO FINANCIERAS</t>
  </si>
  <si>
    <t>4161</t>
  </si>
  <si>
    <t xml:space="preserve">    TRANSFERENCIAS INTERNAS OTORGADAS A ENTIDADES PARAESTATALES EMPRESARIALES Y NO FINANCIERAS</t>
  </si>
  <si>
    <t>4170</t>
  </si>
  <si>
    <t>TRANSFERENCIAS INTERNAS OTORGADAS A FIDEICOMISOS PÚBLICOS EMPRESARIALES Y NO FINANCIEROS</t>
  </si>
  <si>
    <t>4171</t>
  </si>
  <si>
    <t xml:space="preserve">    TRANSFERENCIAS INTERNAS OTORGADAS A FIDEICOMISOS PÚBLICOS EMPRESARIALES Y NO FINANCIEROS</t>
  </si>
  <si>
    <t>4180</t>
  </si>
  <si>
    <t>TRANSFERENCIAS INTERNAS OTORGADAS A INSTITUCIONES PARAESTATALES PUBLICAS FINANCIERAS</t>
  </si>
  <si>
    <t>4181</t>
  </si>
  <si>
    <t xml:space="preserve">    TRANSFERENCIAS INTERNAS OTORGADAS A INSTITUCIONES PARAESTATALES PUBLICAS FINANCIERAS</t>
  </si>
  <si>
    <t>4190</t>
  </si>
  <si>
    <t>TRANSFERENCIAS INTERNAS OTORGADAS A FIDEICOMISOS PÚBLICOS FINANCIEROS</t>
  </si>
  <si>
    <t>4191</t>
  </si>
  <si>
    <t xml:space="preserve">    TRANSFERENCIAS INTERNAS OTORGADAS A FIDEICOMISOS PÚBLICOS FINANCIEROS</t>
  </si>
  <si>
    <t>4200</t>
  </si>
  <si>
    <t>4210</t>
  </si>
  <si>
    <t>TRANSFERENCIAS OTORGADAS A ENTIDADES PARAESTATALES NO EMPRESARIALES Y NO FINANCIERAS</t>
  </si>
  <si>
    <t>4211</t>
  </si>
  <si>
    <t xml:space="preserve">    TRANSFERENCIAS OTORGADAS A ENTIDADES PARAESTATALES NO EMPRESARIALES Y NO FINANCIERAS</t>
  </si>
  <si>
    <t>4220</t>
  </si>
  <si>
    <t>TRANSFERENCIAS OTORGADAS PARA ENTIDADES PARAESTATALES EMPRESARIALES Y NO FINANCIERAS</t>
  </si>
  <si>
    <t>4221</t>
  </si>
  <si>
    <t xml:space="preserve">    TRANSFERENCIAS OTORGADAS PARA ENTIDADES PARAESTATALES EMPRESARIALES Y NO FINANCIERAS</t>
  </si>
  <si>
    <t>4230</t>
  </si>
  <si>
    <t>TRANSFERENCIAS OTORGADAS PARA INSTITUCIONES PARAESTATALES PUBLICAS FINANCIERAS</t>
  </si>
  <si>
    <t>4231</t>
  </si>
  <si>
    <t xml:space="preserve">    TRANSFERENCIAS OTORGADAS PARA INSTITUCIONES PARAESTATALES PUBLICAS FINANCIERAS</t>
  </si>
  <si>
    <t>4240</t>
  </si>
  <si>
    <t>TRANSFERENCIAS OTORGADAS A ENTIDADES FEDERATIVAS Y MUNICIPIOS</t>
  </si>
  <si>
    <t>4241</t>
  </si>
  <si>
    <t xml:space="preserve">    TRANSFERENCIAS OTORGADAS A ENTIDADES FEDERATIVAS Y MUNICIPIOS</t>
  </si>
  <si>
    <t>4250</t>
  </si>
  <si>
    <t>TRANSFERENCIAS A FIDEICOMISOS DE ENTIDADES FEDERATIVAS Y MUNICIPIOS</t>
  </si>
  <si>
    <t>4251</t>
  </si>
  <si>
    <t xml:space="preserve">    TRANSFERENCIAS A FIDEICOMISOS DE ENTIDADES FEDERATIVAS Y MUNICIPIOS</t>
  </si>
  <si>
    <t>4300</t>
  </si>
  <si>
    <t>4310</t>
  </si>
  <si>
    <t>SUBSIDIOS A LA PRODUCCIÓN</t>
  </si>
  <si>
    <t>4311</t>
  </si>
  <si>
    <t xml:space="preserve">    SUBSIDIOS A LA PRODUCCIÓN</t>
  </si>
  <si>
    <t>4320</t>
  </si>
  <si>
    <t>SUBSIDIOS A LA DISTRIBUCIÓN</t>
  </si>
  <si>
    <t>4321</t>
  </si>
  <si>
    <t xml:space="preserve">    SUBSIDIOS A LA DISTRIBUCIÓN</t>
  </si>
  <si>
    <t>4330</t>
  </si>
  <si>
    <t>SUBSIDIOS A LA INVERSIÓN</t>
  </si>
  <si>
    <t>4331</t>
  </si>
  <si>
    <t xml:space="preserve">    SUBSIDIOS A LA INVERSIÓN</t>
  </si>
  <si>
    <t>4340</t>
  </si>
  <si>
    <t>SUBSIDIOS A LA PRESTACIÓN DE SERVICIOS PÚBLICOS</t>
  </si>
  <si>
    <t>4341</t>
  </si>
  <si>
    <t xml:space="preserve">    SUBSIDIOS A LA PRESTACIÓN DE SERVICIOS PÚBLICOS</t>
  </si>
  <si>
    <t>4350</t>
  </si>
  <si>
    <t>SUBSIDIOS PARA CUBRIR DIFERENCIALES DE TASAS DE INTERÉS</t>
  </si>
  <si>
    <t>4351</t>
  </si>
  <si>
    <t xml:space="preserve">    SUBSIDIOS PARA CUBRIR DIFERENCIALES DE TASAS DE INTERÉS</t>
  </si>
  <si>
    <t>4360</t>
  </si>
  <si>
    <t>SUBSIDIOS A LA VIVIENDA</t>
  </si>
  <si>
    <t>4361</t>
  </si>
  <si>
    <t xml:space="preserve">    SUBSIDIOS A LA VIVIENDA</t>
  </si>
  <si>
    <t>4370</t>
  </si>
  <si>
    <t>SUBVENCIONES AL CONSUMO</t>
  </si>
  <si>
    <t>4371</t>
  </si>
  <si>
    <t xml:space="preserve">    SUBVENCIONES AL CONSUMO</t>
  </si>
  <si>
    <t>4380</t>
  </si>
  <si>
    <t>4390</t>
  </si>
  <si>
    <t>4400</t>
  </si>
  <si>
    <t>4410</t>
  </si>
  <si>
    <t>AYUDAS SOCIALES A PERSONAS</t>
  </si>
  <si>
    <t>4411</t>
  </si>
  <si>
    <t xml:space="preserve">    AYUDAS SOCIALES A PERSONAS</t>
  </si>
  <si>
    <t>4420</t>
  </si>
  <si>
    <t>BECAS Y OTRAS AYUDAS PARA PROGRAMAS DE CAPACITACIÓN</t>
  </si>
  <si>
    <t>4421</t>
  </si>
  <si>
    <t xml:space="preserve">    BECAS Y OTRAS AYUDAS PARA PROGRAMAS DE CAPACITACIÓN</t>
  </si>
  <si>
    <t>4430</t>
  </si>
  <si>
    <t>AYUDAS SOCIALES A INSTITUCIONES DE ENSEÑANZA</t>
  </si>
  <si>
    <t>4431</t>
  </si>
  <si>
    <t xml:space="preserve">    AYUDAS SOCIALES A INSTITUCIONES DE ENSEÑANZA</t>
  </si>
  <si>
    <t>4440</t>
  </si>
  <si>
    <t>AYUDAS SOCIALES A ACTIVIDADES CIENTÍFICAS O ACADÉMICAS</t>
  </si>
  <si>
    <t>4441</t>
  </si>
  <si>
    <t xml:space="preserve">    AYUDAS SOCIALES A ACTIVIDADES CIENTÍFICAS O ACADÉMICAS</t>
  </si>
  <si>
    <t>4450</t>
  </si>
  <si>
    <t>AYUDAS SOCIALES A INSTITUCIONES SIN FINES DE LUCRO</t>
  </si>
  <si>
    <t>4451</t>
  </si>
  <si>
    <t xml:space="preserve">    AYUDAS SOCIALES A INSTITUCIONES SIN FINES DE LUCRO</t>
  </si>
  <si>
    <t>4460</t>
  </si>
  <si>
    <t>AYUDAS SOCIALES A COOPERATIVAS</t>
  </si>
  <si>
    <t>4461</t>
  </si>
  <si>
    <t xml:space="preserve">    AYUDAS SOCIALES A COOPERATIVAS</t>
  </si>
  <si>
    <t>4470</t>
  </si>
  <si>
    <t>AYUDAS SOCIALES A ENTIDADES  DE INTERÉS PUBLICO</t>
  </si>
  <si>
    <t>4471</t>
  </si>
  <si>
    <t xml:space="preserve">    AYUDAS SOCIALES A ENTIDADES  DE INTERÉS PUBLICO</t>
  </si>
  <si>
    <t>4480</t>
  </si>
  <si>
    <t>AYUDAS POR DESASTRES NATURALES Y OTROS SINIESTROS</t>
  </si>
  <si>
    <t>4481</t>
  </si>
  <si>
    <t xml:space="preserve">    AYUDAS POR DESASTRES NATURALES Y OTROS SINIESTROS</t>
  </si>
  <si>
    <t>4500</t>
  </si>
  <si>
    <t>4510</t>
  </si>
  <si>
    <t>PENSIONES</t>
  </si>
  <si>
    <t>4511</t>
  </si>
  <si>
    <t xml:space="preserve">    PENSIONES</t>
  </si>
  <si>
    <t>4520</t>
  </si>
  <si>
    <t>JUBILACIONES</t>
  </si>
  <si>
    <t>4521</t>
  </si>
  <si>
    <t xml:space="preserve">    JUBILACIONES</t>
  </si>
  <si>
    <t>4600</t>
  </si>
  <si>
    <t>4610</t>
  </si>
  <si>
    <t>TRANSFERENCIAS A FIDEICOMISOS DEL PODER EJECUTIVO</t>
  </si>
  <si>
    <t>4611</t>
  </si>
  <si>
    <t xml:space="preserve">    TRANSFERENCIAS A FIDEICOMISOS DEL PODER EJECUTIVO</t>
  </si>
  <si>
    <t>4620</t>
  </si>
  <si>
    <t>TRANSFERENCIAS A FIDEICOMISOS DEL PODER LEGISLATIVO</t>
  </si>
  <si>
    <t>4621</t>
  </si>
  <si>
    <t xml:space="preserve">    TRANSFERENCIAS A FIDEICOMISOS DEL PODER LEGISLATIVO</t>
  </si>
  <si>
    <t>4630</t>
  </si>
  <si>
    <t>TRANSFERENCIAS A FIDEICOMISOS DEL PODER JUDICIAL</t>
  </si>
  <si>
    <t>4631</t>
  </si>
  <si>
    <t xml:space="preserve">    TRANSFERENCIAS A FIDEICOMISOS DEL PODER JUDICIAL</t>
  </si>
  <si>
    <t>4640</t>
  </si>
  <si>
    <t>TRANSFERENCIAS A FIDEICOMISOS PÚBLICOS DE ENTIDADES PARAESTATALES NO EMPRESARIALES Y NO FINANCIERAS</t>
  </si>
  <si>
    <t>4641</t>
  </si>
  <si>
    <t xml:space="preserve">    TRANSFERENCIAS A FIDEICOMISOS PÚBLICOS DE ENTIDADES PARAESTATALES NO EMPRESARIALES Y NO FINANCIERAS</t>
  </si>
  <si>
    <t>4650</t>
  </si>
  <si>
    <t>TRANSFERENCIAS A FIDEICOMISOS PÚBLICOS DE ENTIDADES PARAESTATALES EMPRESARIALES Y NO FINANCIERAS</t>
  </si>
  <si>
    <t>4651</t>
  </si>
  <si>
    <t xml:space="preserve">    TRANSFERENCIAS A FIDEICOMISOS PÚBLICOS DE ENTIDADES PARAESTATALES EMPRESARIALES Y NO FINANCIERAS</t>
  </si>
  <si>
    <t>4660</t>
  </si>
  <si>
    <t>TRANSFERENCIAS A FIDEICOMISOS DE INSTITUCIONES PUBLICAS FINANCIERAS</t>
  </si>
  <si>
    <t>4661</t>
  </si>
  <si>
    <t xml:space="preserve">    TRANSFERENCIAS A FIDEICOMISOS DE INSTITUCIONES PUBLICAS FINANCIERAS</t>
  </si>
  <si>
    <t>4900</t>
  </si>
  <si>
    <t>4910</t>
  </si>
  <si>
    <t>TRANSFERENCIAS PARA GOBIERNOS EXTRANJEROS</t>
  </si>
  <si>
    <t>4911</t>
  </si>
  <si>
    <t xml:space="preserve">    TRANSFERENCIAS PARA GOBIERNOS EXTRANJEROS</t>
  </si>
  <si>
    <t>4920</t>
  </si>
  <si>
    <t>TRANSFERENCIAS PARA ORGANISMOS INTERNACIONALES</t>
  </si>
  <si>
    <t>4921</t>
  </si>
  <si>
    <t xml:space="preserve">    TRANSFERENCIAS PARA ORGANISMOS INTERNACIONALES</t>
  </si>
  <si>
    <t>4930</t>
  </si>
  <si>
    <t>TRANSFERENCIAS PARA EL SECTOR PRIVADO EXTERNO</t>
  </si>
  <si>
    <t>4931</t>
  </si>
  <si>
    <t xml:space="preserve">    TRANSFERENCIAS PARA EL SECTOR PRIVADO EXTERNO</t>
  </si>
  <si>
    <t>5000</t>
  </si>
  <si>
    <t xml:space="preserve"> BIENES MUEBLES, INMUEBLES E INTANGIBLES</t>
  </si>
  <si>
    <t>5100</t>
  </si>
  <si>
    <t xml:space="preserve"> MOBILIARIO Y EQUIPO DE ADMINISTRACIÓN</t>
  </si>
  <si>
    <t>5110</t>
  </si>
  <si>
    <t>MUEBLES DE OFICINA Y ESTANTERÍA</t>
  </si>
  <si>
    <t>5111</t>
  </si>
  <si>
    <t xml:space="preserve">    MUEBLES DE OFICINA Y ESTANTERÍA</t>
  </si>
  <si>
    <t>5120</t>
  </si>
  <si>
    <t>MUEBLES, EXCEPTO DE OFICINA Y ESTANTERÍA</t>
  </si>
  <si>
    <t>5121</t>
  </si>
  <si>
    <t xml:space="preserve">    MUEBLES, EXCEPTO DE OFICINA Y ESTANTERÍA</t>
  </si>
  <si>
    <t>5130</t>
  </si>
  <si>
    <t>BIENES ARTÍSTICOS, CULTURALES Y CIENTÍFICOS</t>
  </si>
  <si>
    <t>5131</t>
  </si>
  <si>
    <t xml:space="preserve">    BIENES ARTÍSTICOS, CULTURALES Y CIENTÍFICOS</t>
  </si>
  <si>
    <t>5140</t>
  </si>
  <si>
    <t>OBJETOS DE VALOR</t>
  </si>
  <si>
    <t>5141</t>
  </si>
  <si>
    <t xml:space="preserve">    OBJETOS DE VALOR</t>
  </si>
  <si>
    <t>5150</t>
  </si>
  <si>
    <t>EQUIPO DE CÓMPUTO Y DE TECNOLOGÍAS DE LA INFORMACIÓN</t>
  </si>
  <si>
    <t>5151</t>
  </si>
  <si>
    <t xml:space="preserve">    EQUIPO DE CÓMPUTO Y DE TECNOLOGÍAS DE LA INFORMACIÓN</t>
  </si>
  <si>
    <t>5190</t>
  </si>
  <si>
    <t>OTROS MOBILIARIOS Y EQUIPOS DE ADMINISTRACIÓN</t>
  </si>
  <si>
    <t>5191</t>
  </si>
  <si>
    <t xml:space="preserve">    OTROS MOBILIARIOS Y EQUIPOS DE ADMINISTRACIÓN</t>
  </si>
  <si>
    <t>5200</t>
  </si>
  <si>
    <t xml:space="preserve"> MOBILIARIO Y EQUIPO EDUCACIONAL Y RECREATIVO</t>
  </si>
  <si>
    <t>5210</t>
  </si>
  <si>
    <t>EQUIPOS Y APARATOS AUDIOVISUALES</t>
  </si>
  <si>
    <t>5211</t>
  </si>
  <si>
    <t xml:space="preserve">    EQUIPOS Y APARATOS AUDIOVISUALES</t>
  </si>
  <si>
    <t>5220</t>
  </si>
  <si>
    <t>APARATOS DEPORTIVOS</t>
  </si>
  <si>
    <t>5221</t>
  </si>
  <si>
    <t xml:space="preserve">    APARATOS DEPORTIVOS</t>
  </si>
  <si>
    <t>5230</t>
  </si>
  <si>
    <t>CÁMARAS FOTOGRÁFICAS Y DE VIDEO</t>
  </si>
  <si>
    <t>5231</t>
  </si>
  <si>
    <t xml:space="preserve">    CÁMARAS FOTOGRÁFICAS Y DE VIDEO</t>
  </si>
  <si>
    <t>5290</t>
  </si>
  <si>
    <t>OTRO MOBILIARIO Y EQUIPO EDUCACIONAL Y RECREATIVO</t>
  </si>
  <si>
    <t>5291</t>
  </si>
  <si>
    <t xml:space="preserve">    OTRO MOBILIARIO Y EQUIPO EDUCACIONAL Y RECREATIVO</t>
  </si>
  <si>
    <t>5300</t>
  </si>
  <si>
    <t xml:space="preserve"> EQUIPO E INSTRUMENTAL MÉDICO Y DE LABORATORIO</t>
  </si>
  <si>
    <t>5310</t>
  </si>
  <si>
    <t>EQUIPO MÉDICO Y DE LABORATORIO</t>
  </si>
  <si>
    <t>5311</t>
  </si>
  <si>
    <t xml:space="preserve">    EQUIPO MÉDICO Y DE LABORATORIO</t>
  </si>
  <si>
    <t>5320</t>
  </si>
  <si>
    <t>INSTRUMENTAL MÉDICO Y DE LABORATORIO</t>
  </si>
  <si>
    <t>5321</t>
  </si>
  <si>
    <t xml:space="preserve">    INSTRUMENTAL MÉDICO Y DE LABORATORIO</t>
  </si>
  <si>
    <t>5400</t>
  </si>
  <si>
    <t>5410</t>
  </si>
  <si>
    <t>AUTOMÓVILES Y CAMIONES</t>
  </si>
  <si>
    <t>5411</t>
  </si>
  <si>
    <t xml:space="preserve">    AUTOMÓVILES Y CAMIONES</t>
  </si>
  <si>
    <t>5420</t>
  </si>
  <si>
    <t>CARROCERÍAS Y REMOLQUES</t>
  </si>
  <si>
    <t>5421</t>
  </si>
  <si>
    <t xml:space="preserve">    CARROCERÍAS Y REMOLQUES</t>
  </si>
  <si>
    <t>5430</t>
  </si>
  <si>
    <t>EQUIPO AEROESPACIAL</t>
  </si>
  <si>
    <t>5431</t>
  </si>
  <si>
    <t xml:space="preserve">    EQUIPO AEROESPACIAL</t>
  </si>
  <si>
    <t>5440</t>
  </si>
  <si>
    <t>EQUIPO FERROVIARIO</t>
  </si>
  <si>
    <t>5441</t>
  </si>
  <si>
    <t xml:space="preserve">    EQUIPO FERROVIARIO</t>
  </si>
  <si>
    <t>5450</t>
  </si>
  <si>
    <t>EMBARCACIONES</t>
  </si>
  <si>
    <t>5451</t>
  </si>
  <si>
    <t xml:space="preserve">    EMBARCACIONES</t>
  </si>
  <si>
    <t>5490</t>
  </si>
  <si>
    <t>OTROS EQUIPOS DE TRANSPORTE</t>
  </si>
  <si>
    <t>5491</t>
  </si>
  <si>
    <t xml:space="preserve">    OTROS EQUIPOS DE TRANSPORTE</t>
  </si>
  <si>
    <t>5500</t>
  </si>
  <si>
    <t xml:space="preserve"> EQUIPO DE DEFENSA Y SEGURIDAD</t>
  </si>
  <si>
    <t>5510</t>
  </si>
  <si>
    <t>5511</t>
  </si>
  <si>
    <t xml:space="preserve">    EQUIPO DE DEFENSA Y SEGURIDAD</t>
  </si>
  <si>
    <t>5600</t>
  </si>
  <si>
    <t xml:space="preserve"> MAQUINARIA, OTROS EQUIPOS Y HERRAMIENTAS</t>
  </si>
  <si>
    <t>5610</t>
  </si>
  <si>
    <t>MAQUINARIA Y EQUIPO AGROPECUARIO</t>
  </si>
  <si>
    <t>5611</t>
  </si>
  <si>
    <t xml:space="preserve">    MAQUINARIA Y EQUIPO AGROPECUARIO</t>
  </si>
  <si>
    <t>5620</t>
  </si>
  <si>
    <t>MAQUINARIA Y EQUIPO INDUSTRIAL</t>
  </si>
  <si>
    <t>5621</t>
  </si>
  <si>
    <t xml:space="preserve">    MAQUINARIA Y EQUIPO INDUSTRIAL</t>
  </si>
  <si>
    <t>5630</t>
  </si>
  <si>
    <t>MAQUINARIA Y EQUIPO DE CONSTRUCCIÓN</t>
  </si>
  <si>
    <t>5631</t>
  </si>
  <si>
    <t xml:space="preserve">    MAQUINARIA Y EQUIPO DE CONSTRUCCIÓN</t>
  </si>
  <si>
    <t>5640</t>
  </si>
  <si>
    <t>SISTEMAS DE AIRE ACONDICIONADO, CALEFACCIÓN Y DE REFRIGERACIÓN INDUSTRIAL Y COMERCIAL</t>
  </si>
  <si>
    <t>5641</t>
  </si>
  <si>
    <t xml:space="preserve">    SISTEMAS DE AIRE ACONDICIONADO, CALEFACCIÓN Y DE REFRIGERACIÓN INDUSTRIAL Y COMERCIAL</t>
  </si>
  <si>
    <t>5650</t>
  </si>
  <si>
    <t>EQUIPO DE COMUNICACIÓN Y TELECOMUNICACIÓN</t>
  </si>
  <si>
    <t>5651</t>
  </si>
  <si>
    <t xml:space="preserve">    EQUIPO DE COMUNICACIÓN Y TELECOMUNICACIÓN</t>
  </si>
  <si>
    <t>5660</t>
  </si>
  <si>
    <t>EQUIPOS DE GENERACIÓN ELÉCTRICA, APARATOS Y ACCESORIOS ELÉCTRICOS</t>
  </si>
  <si>
    <t>5661</t>
  </si>
  <si>
    <t xml:space="preserve">    EQUIPOS DE GENERACIÓN ELÉCTRICA, APARATOS Y ACCESORIOS ELÉCTRICOS</t>
  </si>
  <si>
    <t>5670</t>
  </si>
  <si>
    <t>HERRAMIENTAS Y MÁQUINAS-HERRAMIENTA</t>
  </si>
  <si>
    <t>5671</t>
  </si>
  <si>
    <t xml:space="preserve">    HERRAMIENTAS Y MÁQUINAS-HERRAMIENTA</t>
  </si>
  <si>
    <t>5690</t>
  </si>
  <si>
    <t>OTROS EQUIPOS</t>
  </si>
  <si>
    <t>5691</t>
  </si>
  <si>
    <t xml:space="preserve">    OTROS EQUIPOS</t>
  </si>
  <si>
    <t>5700</t>
  </si>
  <si>
    <t xml:space="preserve"> ACTIVOS BIOLÓGICOS</t>
  </si>
  <si>
    <t>5710</t>
  </si>
  <si>
    <t>BOVINOS</t>
  </si>
  <si>
    <t>5711</t>
  </si>
  <si>
    <t xml:space="preserve">    BOVINOS</t>
  </si>
  <si>
    <t>5720</t>
  </si>
  <si>
    <t>PORCINOS</t>
  </si>
  <si>
    <t>5721</t>
  </si>
  <si>
    <t xml:space="preserve">    PORCINOS</t>
  </si>
  <si>
    <t>5730</t>
  </si>
  <si>
    <t>AVES</t>
  </si>
  <si>
    <t>5731</t>
  </si>
  <si>
    <t xml:space="preserve">    AVES</t>
  </si>
  <si>
    <t>5740</t>
  </si>
  <si>
    <t>OVINOS Y CAPRINOS</t>
  </si>
  <si>
    <t>5741</t>
  </si>
  <si>
    <t xml:space="preserve">    OVINOS Y CAPRINOS</t>
  </si>
  <si>
    <t>5750</t>
  </si>
  <si>
    <t>PECES Y ACUICULTURA</t>
  </si>
  <si>
    <t>5751</t>
  </si>
  <si>
    <t xml:space="preserve">    PECES Y ACUICULTURA</t>
  </si>
  <si>
    <t>5760</t>
  </si>
  <si>
    <t>EQUINOS</t>
  </si>
  <si>
    <t>5761</t>
  </si>
  <si>
    <t xml:space="preserve">    EQUINOS</t>
  </si>
  <si>
    <t>5770</t>
  </si>
  <si>
    <t>ESPECIES MENORES Y DE ZOOLÓGICO</t>
  </si>
  <si>
    <t>5771</t>
  </si>
  <si>
    <t xml:space="preserve">    ESPECIES MENORES Y DE ZOOLÓGICO</t>
  </si>
  <si>
    <t>5780</t>
  </si>
  <si>
    <t>ÁRBOLES Y PLANTAS</t>
  </si>
  <si>
    <t>5781</t>
  </si>
  <si>
    <t xml:space="preserve">    ÁRBOLES Y PLANTAS</t>
  </si>
  <si>
    <t>5790</t>
  </si>
  <si>
    <t>OTROS ACTIVOS BIOLÓGICOS</t>
  </si>
  <si>
    <t>5791</t>
  </si>
  <si>
    <t xml:space="preserve">    OTROS ACTIVOS BIOLÓGICOS</t>
  </si>
  <si>
    <t>5800</t>
  </si>
  <si>
    <t>5810</t>
  </si>
  <si>
    <t>TERRENOS</t>
  </si>
  <si>
    <t>5811</t>
  </si>
  <si>
    <t xml:space="preserve">    TERRENOS</t>
  </si>
  <si>
    <t>5820</t>
  </si>
  <si>
    <t>VIVIENDAS</t>
  </si>
  <si>
    <t>5821</t>
  </si>
  <si>
    <t xml:space="preserve">    VIVIENDAS</t>
  </si>
  <si>
    <t>5830</t>
  </si>
  <si>
    <t>EDIFICIOS NO RESIDENCIALES</t>
  </si>
  <si>
    <t>5831</t>
  </si>
  <si>
    <t xml:space="preserve">    EDIFICIOS NO RESIDENCIALES</t>
  </si>
  <si>
    <t>5890</t>
  </si>
  <si>
    <t>OTROS BIENES INMUEBLES</t>
  </si>
  <si>
    <t xml:space="preserve">    Otros Bienes Inmuebles</t>
  </si>
  <si>
    <t>5891</t>
  </si>
  <si>
    <t xml:space="preserve">    OTROS BIENES INMUEBLES</t>
  </si>
  <si>
    <t>5900</t>
  </si>
  <si>
    <t xml:space="preserve"> ACTIVOS INTANGIBLES</t>
  </si>
  <si>
    <t>5910</t>
  </si>
  <si>
    <t>SOFTWARE</t>
  </si>
  <si>
    <t>5911</t>
  </si>
  <si>
    <t xml:space="preserve">    SOFTWARE</t>
  </si>
  <si>
    <t>5920</t>
  </si>
  <si>
    <t>PATENTES</t>
  </si>
  <si>
    <t>5921</t>
  </si>
  <si>
    <t xml:space="preserve">    PATENTES</t>
  </si>
  <si>
    <t>5930</t>
  </si>
  <si>
    <t>MARCAS</t>
  </si>
  <si>
    <t>5931</t>
  </si>
  <si>
    <t xml:space="preserve">    MARCAS</t>
  </si>
  <si>
    <t>5940</t>
  </si>
  <si>
    <t>DERECHOS</t>
  </si>
  <si>
    <t>5941</t>
  </si>
  <si>
    <t xml:space="preserve">    DERECHOS</t>
  </si>
  <si>
    <t>5950</t>
  </si>
  <si>
    <t>CONCESIONES</t>
  </si>
  <si>
    <t>5951</t>
  </si>
  <si>
    <t xml:space="preserve">    CONCESIONES</t>
  </si>
  <si>
    <t>5960</t>
  </si>
  <si>
    <t>FRANQUICIAS</t>
  </si>
  <si>
    <t>5961</t>
  </si>
  <si>
    <t xml:space="preserve">    FRANQUICIAS</t>
  </si>
  <si>
    <t>5970</t>
  </si>
  <si>
    <t>LICENCIAS INFORMÁTICAS E INTELECTUALES</t>
  </si>
  <si>
    <t>5971</t>
  </si>
  <si>
    <t xml:space="preserve">    LICENCIAS INFORMÁTICAS E INTELECTUALES</t>
  </si>
  <si>
    <t>5980</t>
  </si>
  <si>
    <t>LICENCIAS INDUSTRIALES, COMERCIALES Y OTRAS</t>
  </si>
  <si>
    <t>5981</t>
  </si>
  <si>
    <t xml:space="preserve">    LICENCIAS INDUSTRIALES, COMERCIALES Y OTRAS</t>
  </si>
  <si>
    <t>5990</t>
  </si>
  <si>
    <t>OTROS ACTIVOS INTANGIBLES</t>
  </si>
  <si>
    <t>5991</t>
  </si>
  <si>
    <t xml:space="preserve">    OTROS ACTIVOS INTANGIBLES</t>
  </si>
  <si>
    <t>6000</t>
  </si>
  <si>
    <t xml:space="preserve"> INVERSIÓN PÚBLICA</t>
  </si>
  <si>
    <t>6100</t>
  </si>
  <si>
    <t xml:space="preserve"> OBRA PÚBLICA EN BIENES DE DOMINIO PÚBLICO</t>
  </si>
  <si>
    <t>6110</t>
  </si>
  <si>
    <t>EDIFICACIÓN HABITACIONAL</t>
  </si>
  <si>
    <t>6111</t>
  </si>
  <si>
    <t xml:space="preserve">    EDIFICACIÓN HABITACIONAL</t>
  </si>
  <si>
    <t>6120</t>
  </si>
  <si>
    <t>EDIFICACIÓN NO HABITACIONAL</t>
  </si>
  <si>
    <t>6121</t>
  </si>
  <si>
    <t xml:space="preserve">    EDIFICACIÓN NO HABITACIONAL</t>
  </si>
  <si>
    <t>6122</t>
  </si>
  <si>
    <t xml:space="preserve">    CONSTRUCCIÓN Y/O REHABILITACIÓN DE ESCUELAS Y ESPACIOS EDUCATIVOS</t>
  </si>
  <si>
    <t>6123</t>
  </si>
  <si>
    <t xml:space="preserve">    CONSTRUCCIÓN Y/O REHABILITACIÓN DE HOSPITALES Y CENTROS DE SALUD</t>
  </si>
  <si>
    <t>6124</t>
  </si>
  <si>
    <t xml:space="preserve">    CONSTRUCCIÓN Y/O REHABILITACIÓN DE ESPACIOS DEPORTIVOS</t>
  </si>
  <si>
    <t>6125</t>
  </si>
  <si>
    <t xml:space="preserve">     CONSTRUCCIÓN Y/O REHABILITACIÓN DE INFRAESTRUCTURA PENITENCIARIA</t>
  </si>
  <si>
    <t>6126</t>
  </si>
  <si>
    <t xml:space="preserve">     CONSTRUCCIÓN Y/O REHABILITACIÓN DE INFRAESTRUCTURA CULTURAL</t>
  </si>
  <si>
    <t>6127</t>
  </si>
  <si>
    <t xml:space="preserve">     CONSTRUCCIÓN Y/O REHABILITACIÓN DE INFRAESTRUCTURA SOCIAL</t>
  </si>
  <si>
    <t>6128</t>
  </si>
  <si>
    <t xml:space="preserve">    CONSTRUCCIÓN Y/O REHABILITACIÓN DE INFRAESTRUCTURA TURÍSTICA</t>
  </si>
  <si>
    <t>6130</t>
  </si>
  <si>
    <t>CONSTRUCCIÓN DE OBRAS PARA EL ABASTECIMIENTO DE AGUA, PETRÓLEO, GAS, ELÉCTRICIDAD Y TELECOMUNICACIONES</t>
  </si>
  <si>
    <t>6131</t>
  </si>
  <si>
    <t xml:space="preserve">    CONSTRUCCIÓN DE OBRAS PARA EL ABASTECIMIENTO DE AGUA, PETRÓLEO, GAS, ELÉCTRICIDAD Y TELECOMUNICACIONES</t>
  </si>
  <si>
    <t>6140</t>
  </si>
  <si>
    <t>DIVISIÓN DE TERRENOS Y CONSTRUCCIÓN DE OBRAS DE URBANIZACIÓN</t>
  </si>
  <si>
    <t>6141</t>
  </si>
  <si>
    <t xml:space="preserve">    DIVISIÓN DE TERRENOS Y CONSTRUCCIÓN DE OBRAS DE URBANIZACIÓN</t>
  </si>
  <si>
    <t>6150</t>
  </si>
  <si>
    <t>CONSTRUCCIÓN DE VÍAS DE COMUNICACIÓN</t>
  </si>
  <si>
    <t>6151</t>
  </si>
  <si>
    <t xml:space="preserve">    CONSTRUCCIÓN DE VÍAS DE COMUNICACIÓN</t>
  </si>
  <si>
    <t>6160</t>
  </si>
  <si>
    <t>OTRAS CONSTRUCCIONES DE INGENIERÍA CIVIL U OBRA PESADA</t>
  </si>
  <si>
    <t>6161</t>
  </si>
  <si>
    <t xml:space="preserve">    OTRAS CONSTRUCCIONES DE INGENIERÍA CIVIL U OBRA PESADA</t>
  </si>
  <si>
    <t>6170</t>
  </si>
  <si>
    <t>INSTALACIONES Y EQUIPAMIENTO EN CONSTRUCCIONES</t>
  </si>
  <si>
    <t>6171</t>
  </si>
  <si>
    <t xml:space="preserve">    INSTALACIONES Y EQUIPAMIENTO EN CONSTRUCCIONES</t>
  </si>
  <si>
    <t>6190</t>
  </si>
  <si>
    <t>TRABAJOS DE ACABADOS EN EDIFICACIONES Y OTROS TRABAJOS ESPECIALIZADOS</t>
  </si>
  <si>
    <t>6191</t>
  </si>
  <si>
    <t xml:space="preserve">    TRABAJOS DE ACABADOS EN EDIFICACIONES Y OTROS TRABAJOS ESPECIALIZADOS</t>
  </si>
  <si>
    <t>6200</t>
  </si>
  <si>
    <t>6210</t>
  </si>
  <si>
    <t>6211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</si>
  <si>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</si>
  <si>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</si>
  <si>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</si>
  <si>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</si>
  <si>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</si>
  <si>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</si>
  <si>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</si>
  <si>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</si>
  <si>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</si>
  <si>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6230</t>
  </si>
  <si>
    <t>6231</t>
  </si>
  <si>
    <t>6240</t>
  </si>
  <si>
    <t>6241</t>
  </si>
  <si>
    <t>6250</t>
  </si>
  <si>
    <t>6251</t>
  </si>
  <si>
    <t>6260</t>
  </si>
  <si>
    <t>6261</t>
  </si>
  <si>
    <t>6270</t>
  </si>
  <si>
    <t>6271</t>
  </si>
  <si>
    <t>6290</t>
  </si>
  <si>
    <t>6291</t>
  </si>
  <si>
    <t>6300</t>
  </si>
  <si>
    <t xml:space="preserve"> PROYECTOS PRODUCTIVOS Y ACCIONES DE FOMENTO</t>
  </si>
  <si>
    <t>6310</t>
  </si>
  <si>
    <t>ESTUDIOS, FORMULACIÓN Y EVALUACIÓN DE PROYECTOS PRODUCTIVOS NO INCLUIDOS EN CONCEPTOS ANTERIORES DE ESTE CAPÍTULO</t>
  </si>
  <si>
    <t>6311</t>
  </si>
  <si>
    <t xml:space="preserve">    ESTUDIOS, FORMULACIÓN Y EVALUACIÓN DE PROYECTOS PRODUCTIVOS NO INCLUIDOS EN CONCEPTOS ANTERIORES DE ESTE CAPÍTULO</t>
  </si>
  <si>
    <t>6320</t>
  </si>
  <si>
    <t>EJECUCIÓN DE PROYECTOS PRODUCTIVOS NO INCLUIDOS EN CONCEPTOS ANTERIORES DE ESTE CAPÍTULO</t>
  </si>
  <si>
    <t>6321</t>
  </si>
  <si>
    <t xml:space="preserve">    EJECUCIÓN DE PROYECTOS PRODUCTIVOS NO INCLUIDOS EN CONCEPTOS ANTERIORES DE ESTE CAPÍTULO</t>
  </si>
  <si>
    <t>6322</t>
  </si>
  <si>
    <t xml:space="preserve">    PROYECTOS PRODUCTIVOS Y ACCIONES DE FOMENTO SOCIAL</t>
  </si>
  <si>
    <t>6323</t>
  </si>
  <si>
    <t xml:space="preserve">    PROYECTOS PRODUCTIVOS Y ACCIONES DE FOMENTO ECONÓMICO</t>
  </si>
  <si>
    <t>6324</t>
  </si>
  <si>
    <t xml:space="preserve">    PROYECTOS PRODUCTIVOS Y ACCIONES DE FOMENTO AGROPECUARIO</t>
  </si>
  <si>
    <t>6325</t>
  </si>
  <si>
    <t xml:space="preserve">    PROYECTOS PRODUCTIVOS Y ACCIONES DE FOMENTO ECOLÓGICO</t>
  </si>
  <si>
    <t>6326</t>
  </si>
  <si>
    <t xml:space="preserve">    PROYECTOS PRODUCTIVOS Y ACCIONES DE FOMENTO EN MATERIA DE SEGURIDAD PÚBLICA</t>
  </si>
  <si>
    <t>6327</t>
  </si>
  <si>
    <t xml:space="preserve">    PROYECTOS Y ACCIONES PARA EL BUEN GOBIERNO Y DESARROLLO INSTITUCIONAL</t>
  </si>
  <si>
    <t>6328</t>
  </si>
  <si>
    <t xml:space="preserve">    PROYECTOS Y ACCIONES PARA CONTROL Y MEJORAMIENTO DEL TRANSPORTE COLECTIVO</t>
  </si>
  <si>
    <t>6329</t>
  </si>
  <si>
    <t xml:space="preserve">    PROYECTOS Y ACCIONES DE ORDENAMIENTO Y DESARROLLO URBANO</t>
  </si>
  <si>
    <t>7000</t>
  </si>
  <si>
    <t>7100</t>
  </si>
  <si>
    <t xml:space="preserve"> INVERSIONES PARA EL FOMENTO DE ACTIVIDADES PRODUCTIVAS</t>
  </si>
  <si>
    <t>7110</t>
  </si>
  <si>
    <t>CRÉDITOS OTORGADOS POR ENTIDADES FEDERATIVAS Y MUNICIPIOS AL SECTOR SOCIAL Y PRIVADO PARA EL FOMENTO DE ACTIVIDADES PROD</t>
  </si>
  <si>
    <t>7111</t>
  </si>
  <si>
    <t xml:space="preserve">    CRÉDITOS OTORGADOS POR ENTIDADES FEDERATIVAS Y MUNICIPIOS AL SECTOR SOCIAL Y PRIVADO PARA EL FOMENTO DE ACTIVIDADES PROD</t>
  </si>
  <si>
    <t>7120</t>
  </si>
  <si>
    <t>CRÉDITOS OTORGADOS POR LAS ENTIDADES FEDERATIVAS A MUNICIPIOS PARA EL FOMENTO DE ACTIVIDADES PRODUCTIVAS</t>
  </si>
  <si>
    <t>7121</t>
  </si>
  <si>
    <t xml:space="preserve">    CRÉDITOS OTORGADOS POR LAS ENTIDADES FEDERATIVAS A MUNICIPIOS PARA EL FOMENTO DE ACTIVIDADES PRODUCTIVAS</t>
  </si>
  <si>
    <t>7200</t>
  </si>
  <si>
    <t xml:space="preserve"> ACCIONES Y PARTICIPACIONES DE CAPITAL</t>
  </si>
  <si>
    <t>7210</t>
  </si>
  <si>
    <t>ACCIONES Y PARTICIPACIONES DE CAPITAL EN  ENTIDADES PARAESTALES NO EMPRESARIALES Y NO FINANCIERAS CON FINES DE POLÍTICA</t>
  </si>
  <si>
    <t>7211</t>
  </si>
  <si>
    <t xml:space="preserve">    ACCIONES Y PARTICIPACIONES DE CAPITAL EN  ENTIDADES PARAESTALES NO EMPRESARIALES Y NO FINANCIERAS CON FINES DE POLÍTICA</t>
  </si>
  <si>
    <t>7220</t>
  </si>
  <si>
    <t>ACCIONES Y PARTICIPACIONES DE CAPITAL EN ENTIDADES PARAESTATALES EMPRESARIALES Y NO FINANCIERA CON FINES DE POLÍTICA ECO</t>
  </si>
  <si>
    <t>7221</t>
  </si>
  <si>
    <t xml:space="preserve">    ACCIONES Y PARTICIPACIONES DE CAPITAL EN ENTIDADES PARAESTATALES EMPRESARIALES Y NO FINANCIERA CON FINES DE POLÍTICA ECO</t>
  </si>
  <si>
    <t>7230</t>
  </si>
  <si>
    <t>ACCIONES Y PARTICIPACIONES DE CAPITAL EN INSTITUCIONES PARAESTATALES PÚBLICAS FINANCIERAS CON FINES DE POLÍTICA ECONÓMIC</t>
  </si>
  <si>
    <t>7231</t>
  </si>
  <si>
    <t xml:space="preserve">    ACCIONES Y PARTICIPACIONES DE CAPITAL EN INSTITUCIONES PARAESTATALES PÚBLICAS FINANCIERAS CON FINES DE POLÍTICA ECONÓMIC</t>
  </si>
  <si>
    <t>7240</t>
  </si>
  <si>
    <t>ACCIONES Y PARTICIPACIONES DE CAPITAL EN EL SECTOR PRIVADO CON FINES DE POLÍTICA ECONÓMICA</t>
  </si>
  <si>
    <t>7241</t>
  </si>
  <si>
    <t xml:space="preserve">    ACCIONES Y PARTICIPACIONES DE CAPITAL EN EL SECTOR PRIVADO CON FINES DE POLÍTICA ECONÓMICA</t>
  </si>
  <si>
    <t>7250</t>
  </si>
  <si>
    <t>ACCIONES Y PARTICIPACIONES DE CAPITAL EN ORGANISMOS INTERNACIONALES CON FINES DE POLÍTICA ECONÓMICA</t>
  </si>
  <si>
    <t>7251</t>
  </si>
  <si>
    <t xml:space="preserve">    ACCIONES Y PARTICIPACIONES DE CAPITAL EN ORGANISMOS INTERNACIONALES CON FINES DE POLÍTICA ECONÓMICA</t>
  </si>
  <si>
    <t>7260</t>
  </si>
  <si>
    <t>ACCIONES Y PARTICIPACIONES DE CAPITAL EN EL SECTOR EXTERNO CON FINES DE POLÍTICA ECONÓMICA</t>
  </si>
  <si>
    <t>7261</t>
  </si>
  <si>
    <t xml:space="preserve">    ACCIONES Y PARTICIPACIONES DE CAPITAL EN EL SECTOR EXTERNO CON FINES DE POLÍTICA ECONÓMICA</t>
  </si>
  <si>
    <t>7270</t>
  </si>
  <si>
    <t>ACCIONES Y PARTICIPACIONES DE CAPITAL EN EL SECTOR PÚBLICO CON FINES DE GESTIÓN DE LA LIQUIDEZ</t>
  </si>
  <si>
    <t>7271</t>
  </si>
  <si>
    <t xml:space="preserve">    ACCIONES Y PARTICIPACIONES DE CAPITAL EN EL SECTOR PÚBLICO CON FINES DE GESTIÓN DE LA LIQUIDEZ</t>
  </si>
  <si>
    <t>7280</t>
  </si>
  <si>
    <t>ACCIONES Y PARTICIPACIONES DE CAPITAL EN EL SECTOR PRIVADO CON FINES DE GESTIÓN DE LA LIQUIDEZ</t>
  </si>
  <si>
    <t>7281</t>
  </si>
  <si>
    <t xml:space="preserve">    ACCIONES Y PARTICIPACIONES DE CAPITAL EN EL SECTOR PRIVADO CON FINES DE GESTIÓN DE LA LIQUIDEZ</t>
  </si>
  <si>
    <t>7290</t>
  </si>
  <si>
    <t>ACCIONES Y PARTICIPACIONES DE CAPITAL EN EL SECTOR EXTERNO CON FINES DE GESTIÓN DE LA LIQUIDEZ</t>
  </si>
  <si>
    <t>7291</t>
  </si>
  <si>
    <t xml:space="preserve">    ACCIONES Y PARTICIPACIONES DE CAPITAL EN EL SECTOR EXTERNO CON FINES DE GESTIÓN DE LA LIQUIDEZ</t>
  </si>
  <si>
    <t>7300</t>
  </si>
  <si>
    <t>7310</t>
  </si>
  <si>
    <t>BONOS</t>
  </si>
  <si>
    <t>7311</t>
  </si>
  <si>
    <t xml:space="preserve">    BONOS</t>
  </si>
  <si>
    <t>7320</t>
  </si>
  <si>
    <t>VALORES REPRESENTATIVOS DE DEUDA ADQUIRIDOS CON FINES DE POLÍTICA ECONÓMICA</t>
  </si>
  <si>
    <t>7321</t>
  </si>
  <si>
    <t xml:space="preserve">    VALORES REPRESENTATIVOS DE DEUDA ADQUIRIDOS CON FINES POLÍTICA ECONÓMICA</t>
  </si>
  <si>
    <t>7330</t>
  </si>
  <si>
    <t>VALORES REPRESENTATIVOS DE DEUDA ADQUIRIDOS CON FINES DE GESTIÓN DE LIQUIDEZ</t>
  </si>
  <si>
    <t>7331</t>
  </si>
  <si>
    <t xml:space="preserve">    VALORES REPRESENTATIVOS DE DEUDA ADQUIRIDOS CON FINES DE GESTIÓN DE LIQUIDEZ</t>
  </si>
  <si>
    <t>7340</t>
  </si>
  <si>
    <t>OBLIGACIONES NEGOCIABLES ADQUIRIDAS CON FINES DE POLÍTICA ECONÓMICA</t>
  </si>
  <si>
    <t>7341</t>
  </si>
  <si>
    <t xml:space="preserve">    OBLIGACIONES NEGOCIABLES ADQUIRIDAS CON FINES DE POLÍTICA ECONÓMICA</t>
  </si>
  <si>
    <t>7350</t>
  </si>
  <si>
    <t>OBLIGACIONES NEGOCIABLES ADQUIRIDAS CON FINES DE GESTIÓN DE LIQUIDEZ</t>
  </si>
  <si>
    <t>7351</t>
  </si>
  <si>
    <t xml:space="preserve">    OBLIGACIONES NEGOCIABLES ADQUIRIDAS CON FINES DE GESTIÓN DE LIQUIDEZ</t>
  </si>
  <si>
    <t>7390</t>
  </si>
  <si>
    <t>OTROS VALORES</t>
  </si>
  <si>
    <t>7391</t>
  </si>
  <si>
    <t xml:space="preserve">    OTROS VALORES</t>
  </si>
  <si>
    <t>7400</t>
  </si>
  <si>
    <t xml:space="preserve"> CONCESIÓN DE PRÉSTAMOS</t>
  </si>
  <si>
    <t>7410</t>
  </si>
  <si>
    <t>CONCESIÓN DE PRÉSTAMOS A ENTIDADES PARAESTATALES NO EMPRESARIALES Y NO FINANCIERAS CON FINES DE POLÍTICA ECONÓMICA</t>
  </si>
  <si>
    <t>7411</t>
  </si>
  <si>
    <t xml:space="preserve">    CONCESIÓN DE PRÉSTAMOS A ENTIDADES PARAESTATALES NO EMPRESARIALES Y NO FINANCIERAS CON FINES DE POLÍTICA ECONÓMICA</t>
  </si>
  <si>
    <t>7420</t>
  </si>
  <si>
    <t>CONCESIÓN DE PRÉSTAMOS A ENTIDADES PARAESTATALES EMPRESARIALES CON FINES DE POLÍTICA ECONÓMICA</t>
  </si>
  <si>
    <t>7421</t>
  </si>
  <si>
    <t xml:space="preserve">    CONCESIÓN DE PRÉSTAMOS A ENTIDADES PARAESTATALES EMPRESARIALES CON FINES DE POLÍTICA ECONÓMICA</t>
  </si>
  <si>
    <t>7430</t>
  </si>
  <si>
    <t>CONCESIÓN DE PRÉSTAMOS A INSTITUCIONES PARAESTATALES PÚBLICAS FINANCIERAS CON FINES DE POLÍTICA ECONÓMICA</t>
  </si>
  <si>
    <t>7431</t>
  </si>
  <si>
    <t xml:space="preserve">    CONCESIÓN DE PRÉSTAMOS A INSTITUCIONES PARAESTATALES PÚBLICAS FINANCIERAS CON FINES DE POLÍTICA ECONÓMICA</t>
  </si>
  <si>
    <t>7440</t>
  </si>
  <si>
    <t>CONCESIÓN DE PRÉSTAMOS A ENTIDADES FEDERATIVAS Y MUNICIPIOS CON FINES DE POLÍTICA ECONÓMICA</t>
  </si>
  <si>
    <t>7441</t>
  </si>
  <si>
    <t xml:space="preserve">    CONCESIÓN DE PRÉSTAMOS A ENTIDADES FEDERATIVAS Y MUNICIPIOS CON FINES DE POLÍTICA ECONÓMICA</t>
  </si>
  <si>
    <t>7450</t>
  </si>
  <si>
    <t>CONCESIÓN DE PRÉSTAMOS AL SECTOR PRIVADO CON FINES DE POLÍTICA ECONÓMICA</t>
  </si>
  <si>
    <t>7451</t>
  </si>
  <si>
    <t xml:space="preserve">    CONCESIÓN DE PRÉSTAMOS AL SECTOR PRIVADO CON FINES DE POLÍTICA ECONÓMICA</t>
  </si>
  <si>
    <t>7460</t>
  </si>
  <si>
    <t>CONCESIÓN DE PRÉSTAMOS AL SECTOR EXTERNO CON FINES DE POLÍTICA ECONÓMICA</t>
  </si>
  <si>
    <t>7461</t>
  </si>
  <si>
    <t xml:space="preserve">    CONCESIÓN DE PRÉSTAMOS AL SECTOR EXTERNO CON FINES DE POLÍTICA ECONÓMICA</t>
  </si>
  <si>
    <t>7470</t>
  </si>
  <si>
    <t>CONCESIÓN DE PRÉSTAMOS AL SECTOR PÚBLICO CON FINES DE GESTIÓN DE LIQUIDEZ</t>
  </si>
  <si>
    <t>7471</t>
  </si>
  <si>
    <t xml:space="preserve">    CONCESIÓN DE PRÉSTAMOS AL SECTOR PÚBLICO CON FINES DE GESTIÓN DE LIQUIDEZ</t>
  </si>
  <si>
    <t>7480</t>
  </si>
  <si>
    <t>CONCESIÓN DE PRÉSTAMOS AL SECTOR PRIVADO CON FINES DE GESTIÓN DE LIQUIDEZ</t>
  </si>
  <si>
    <t>7481</t>
  </si>
  <si>
    <t xml:space="preserve">    CONCESIÓN DE PRÉSTAMOS AL SECTOR PRIVADO CON FINES DE GESTIÓN DE LIQUIDEZ</t>
  </si>
  <si>
    <t>7490</t>
  </si>
  <si>
    <t>CONCESIÓN DE PRÉSTAMOS AL SECTOR EXTERNO CON FINES DE GESTIÓN DE LIQUIDEZ</t>
  </si>
  <si>
    <t>7491</t>
  </si>
  <si>
    <t xml:space="preserve">    CONCESIÓN DE PRÉSTAMOS AL SECTOR EXTERNO CON FINES DE GESTIÓN DE LIQUIDEZ</t>
  </si>
  <si>
    <t>7500</t>
  </si>
  <si>
    <t xml:space="preserve"> INVERSIONES EN FIDEICOMISOS, MANDATOS Y OTROS ANÁLOGOS</t>
  </si>
  <si>
    <t>7510</t>
  </si>
  <si>
    <t>INVERSIONES EN FIDEICOMISOS DEL PODER EJECUTIVO</t>
  </si>
  <si>
    <t>7511</t>
  </si>
  <si>
    <t xml:space="preserve">    INVERSIONES EN FIDEICOMISOS DEL PODER EJECUTIVO</t>
  </si>
  <si>
    <t>7520</t>
  </si>
  <si>
    <t>INVERSIONES EN FIDEICOMISOS DEL PODER LEGISLATIVO</t>
  </si>
  <si>
    <t>7521</t>
  </si>
  <si>
    <t xml:space="preserve">    INVERSIONES EN FIDEICOMISOS DEL PODER LEGISLATIVO</t>
  </si>
  <si>
    <t>7530</t>
  </si>
  <si>
    <t>INVERSIONES EN FIDEICOMISOS DEL PODER JUDICIAL</t>
  </si>
  <si>
    <t>7531</t>
  </si>
  <si>
    <t xml:space="preserve">    INVERSIONES EN FIDEICOMISOS DEL PODER JUDICIAL</t>
  </si>
  <si>
    <t>7540</t>
  </si>
  <si>
    <t>INVERSIONES EN FIDEICOMISOS PÚBLICOS NO EMPRESARIALES Y NO FINANCIEROS</t>
  </si>
  <si>
    <t>7541</t>
  </si>
  <si>
    <t xml:space="preserve">    INVERSIONES EN FIDEICOMISOS PÚBLICOS NO EMPRESARIALES Y NO FINANCIEROS</t>
  </si>
  <si>
    <t>7550</t>
  </si>
  <si>
    <t>INVERSIONES EN FIDEICOMISOS PÚBLICOS EMPRESARIALES Y NO FINANCIEROS</t>
  </si>
  <si>
    <t>7551</t>
  </si>
  <si>
    <t xml:space="preserve">    INVERSIONES EN FIDEICOMISOS PÚBLICOS EMPRESARIALES Y NO FINANCIEROS</t>
  </si>
  <si>
    <t>7560</t>
  </si>
  <si>
    <t>INVERSIONES EN FIDEICOMISOS PÚBLICOS FINANCIEROS</t>
  </si>
  <si>
    <t>7561</t>
  </si>
  <si>
    <t xml:space="preserve">    INVERSIONES EN FIDEICOMISOS PÚBLICOS FINANCIEROS</t>
  </si>
  <si>
    <t>7570</t>
  </si>
  <si>
    <t>INVERSIONES EN FIDEICOMISOS DE ENTIDADES FEDERATIVAS</t>
  </si>
  <si>
    <t>7571</t>
  </si>
  <si>
    <t xml:space="preserve">    INVERSIONES EN FIDEICOMISOS DE ENTIDADES FEDERATIVAS</t>
  </si>
  <si>
    <t>7580</t>
  </si>
  <si>
    <t>INVERSIONES EN FIDEICOMISOS DE MUNICIPIOS</t>
  </si>
  <si>
    <t>7581</t>
  </si>
  <si>
    <t xml:space="preserve">    INVERSIONES EN FIDEICOMISOS DE MUNICIPIOS</t>
  </si>
  <si>
    <t>7590</t>
  </si>
  <si>
    <t>FIDEICOMISOS DE EMPRESAS PRIVADAS Y PARTICULARES</t>
  </si>
  <si>
    <t>7591</t>
  </si>
  <si>
    <t xml:space="preserve">    FIDEICOMISOS DE EMPRESAS PRIVADAS Y PARTICULARES</t>
  </si>
  <si>
    <t>7600</t>
  </si>
  <si>
    <t>7610</t>
  </si>
  <si>
    <t>DEPÓSITOS A LARGO PLAZO EN MONEDA NACIONAL</t>
  </si>
  <si>
    <t>7611</t>
  </si>
  <si>
    <t xml:space="preserve">    DEPÓSITOS A LARGO PLAZO EN MONEDA NACIONAL</t>
  </si>
  <si>
    <t>7620</t>
  </si>
  <si>
    <t>DEPÓSITOS A LARGO PLAZO EN MONEDA EXTRANJERA</t>
  </si>
  <si>
    <t>7621</t>
  </si>
  <si>
    <t xml:space="preserve">    DEPÓSITOS A LARGO PLAZO EN MONEDA EXTRANJERA</t>
  </si>
  <si>
    <t>7900</t>
  </si>
  <si>
    <t>7910</t>
  </si>
  <si>
    <t>CONTINGENCIAS POR FENÓMENOS NATURALES</t>
  </si>
  <si>
    <t>7911</t>
  </si>
  <si>
    <t xml:space="preserve">    CONTINGENCIAS POR FENÓMENOS NATURALES</t>
  </si>
  <si>
    <t>7920</t>
  </si>
  <si>
    <t>CONTINGENCIAS SOCIOECONÓMICAS</t>
  </si>
  <si>
    <t>7921</t>
  </si>
  <si>
    <t xml:space="preserve">    CONTINGENCIAS SOCIOECONÓMICAS</t>
  </si>
  <si>
    <t>7990</t>
  </si>
  <si>
    <t>OTRAS EROGACIONES ESPECIALES</t>
  </si>
  <si>
    <t>7991</t>
  </si>
  <si>
    <t xml:space="preserve">    OTRAS EROGACIONES ESPECIALES</t>
  </si>
  <si>
    <t>8000</t>
  </si>
  <si>
    <t>8100</t>
  </si>
  <si>
    <t>8110</t>
  </si>
  <si>
    <t>FONDO GENERAL DE PARTICIPACIONES</t>
  </si>
  <si>
    <t>8111</t>
  </si>
  <si>
    <t xml:space="preserve">    FONDO GENERAL DE PARTICIPACIONES</t>
  </si>
  <si>
    <t>8120</t>
  </si>
  <si>
    <t>FONDO DE FOMENTO MUNICIPAL</t>
  </si>
  <si>
    <t>8121</t>
  </si>
  <si>
    <t xml:space="preserve">    FONDO DE FOMENTO MUNICIPAL</t>
  </si>
  <si>
    <t>8130</t>
  </si>
  <si>
    <t>PARTICIPACIONES DE LAS ENTIDADES FEDERATIVAS A LOS MUNICIPIOS</t>
  </si>
  <si>
    <t>8131</t>
  </si>
  <si>
    <t xml:space="preserve">    PARTICIPACIONES DE LAS ENTIDADES FEDERATIVAS A LOS MUNICIPIOS</t>
  </si>
  <si>
    <t>8140</t>
  </si>
  <si>
    <t>OTROS CONCEPTOS PARTICIPABLES DE LA FEDERACIÓN A ENTIDADES FEDERATIVAS</t>
  </si>
  <si>
    <t>8141</t>
  </si>
  <si>
    <t xml:space="preserve">    OTROS CONCEPTOS PARTICIPABLES DE LA FEDERACIÓN A ENTIDADES FEDERATIVAS</t>
  </si>
  <si>
    <t>8150</t>
  </si>
  <si>
    <t>OTROS CONCEPTOS PARTICIPABLES DE LA FEDERACIÓN A MUNICIPIOS</t>
  </si>
  <si>
    <t>8151</t>
  </si>
  <si>
    <t xml:space="preserve">    OTROS CONCEPTOS PARTICIPABLES DE LA FEDERACIÓN A MUNICIPIOS</t>
  </si>
  <si>
    <t>8160</t>
  </si>
  <si>
    <t>CONVENIOS DE COLABORACIÓN ADMINISTRATIVA</t>
  </si>
  <si>
    <t>8161</t>
  </si>
  <si>
    <t xml:space="preserve">    CONVENIOS DE COLABORACIÓN ADMINISTRATIVA</t>
  </si>
  <si>
    <t>8300</t>
  </si>
  <si>
    <t xml:space="preserve"> APORTACIONES</t>
  </si>
  <si>
    <t>8310</t>
  </si>
  <si>
    <t>APORTACIONES DE LA FEDERACIÓN A LAS ENTIDADES FEDERATIVAS</t>
  </si>
  <si>
    <t>8311</t>
  </si>
  <si>
    <t xml:space="preserve">    APORTACIONES DE LA FEDERACIÓN A LAS ENTIDADES FEDERATIVAS</t>
  </si>
  <si>
    <t>8320</t>
  </si>
  <si>
    <t>APORTACIONES DE LA FEDERACIÓN A MUNICIPIOS</t>
  </si>
  <si>
    <t>8321</t>
  </si>
  <si>
    <t xml:space="preserve">    APORTACIONES DE LA FEDERACIÓN A MUNICIPIOS</t>
  </si>
  <si>
    <t>8330</t>
  </si>
  <si>
    <t>APORTACIONES DE LAS ENTIDADES FEDERATIVAS A LOS MUNICIPIOS</t>
  </si>
  <si>
    <t>8331</t>
  </si>
  <si>
    <t xml:space="preserve">    APORTACIONES DE LAS ENTIDADES FEDERATIVAS A LOS MUNICIPIOS</t>
  </si>
  <si>
    <t>8340</t>
  </si>
  <si>
    <t>APORTACIONES PREVISTAS EN LEYES Y DECRETOS AL SISTEMA DE PROTECCIÓN SOCIAL</t>
  </si>
  <si>
    <t>8341</t>
  </si>
  <si>
    <t xml:space="preserve">    APORTACIONES PREVISTAS EN LEYES Y DECRETOS AL SISTEMA DE PROTECCIÓN SOCIAL</t>
  </si>
  <si>
    <t>8350</t>
  </si>
  <si>
    <t>APORTACIONES PREVISTAS EN LEYES Y DECRETOS COMPENSATORIAS A ENTIDADES FEDERATIVAS Y MUNICIPIOS</t>
  </si>
  <si>
    <t>8351</t>
  </si>
  <si>
    <t xml:space="preserve">    APORTACIONES PREVISTAS EN LEYES Y DECRETOS COMPENSATORIAS A ENTIDADES FEDERATIVAS Y MUNICIPIOS</t>
  </si>
  <si>
    <t>8500</t>
  </si>
  <si>
    <t>8510</t>
  </si>
  <si>
    <t>CONVENIOS DE REASIGNACIÓN</t>
  </si>
  <si>
    <t>8511</t>
  </si>
  <si>
    <t xml:space="preserve">    CONVENIOS DE REASIGNACIÓN</t>
  </si>
  <si>
    <t>8520</t>
  </si>
  <si>
    <t>CONVENIOS DE DESCENTRALIZACIÓN</t>
  </si>
  <si>
    <t>8521</t>
  </si>
  <si>
    <t xml:space="preserve">    CONVENIOS DE DESCENTRALIZACIÓN</t>
  </si>
  <si>
    <t>8530</t>
  </si>
  <si>
    <t>OTROS CONVENIOS</t>
  </si>
  <si>
    <t>8531</t>
  </si>
  <si>
    <t xml:space="preserve">    OTROS CONVENIOS</t>
  </si>
  <si>
    <t>9000</t>
  </si>
  <si>
    <t xml:space="preserve"> DEUDA PÚBLICA</t>
  </si>
  <si>
    <t>9100</t>
  </si>
  <si>
    <t xml:space="preserve"> AMORTIZACIÓN DE LA DEUDA PÚBLICA</t>
  </si>
  <si>
    <t>9110</t>
  </si>
  <si>
    <t>AMORTIZACIÓN DE LA DEUDA INTERNA CON INSTITUCIONES DE CRÉDITO</t>
  </si>
  <si>
    <t>9111</t>
  </si>
  <si>
    <t xml:space="preserve">    AMORTIZACIÓN DE LA DEUDA INTERNA CON INSTITUCIONES DE CRÉDITO</t>
  </si>
  <si>
    <t>9120</t>
  </si>
  <si>
    <t>AMORTIZACIÓN DE LA DEUDA INTERNA POR EMISIÓN DE TÍTULOS Y VALORES</t>
  </si>
  <si>
    <t>9121</t>
  </si>
  <si>
    <t xml:space="preserve">    AMORTIZACIÓN DE LA DEUDA INTERNA POR EMISIÓN DE TÍTULOS Y VALORES</t>
  </si>
  <si>
    <t>9130</t>
  </si>
  <si>
    <t>AMORTIZACIÓN DE ARRENDAMIENTOS FINANCIEROS NACIONALES</t>
  </si>
  <si>
    <t>9131</t>
  </si>
  <si>
    <t xml:space="preserve">    AMORTIZACIÓN DE ARRENDAMIENTOS FINANCIEROS NACIONALES</t>
  </si>
  <si>
    <t>9140</t>
  </si>
  <si>
    <t>AMORTIZACIÓN DE LA DEUDA EXTERNA CON INSTITUCIONES DE CRÉDITO</t>
  </si>
  <si>
    <t>9141</t>
  </si>
  <si>
    <t xml:space="preserve">    AMORTIZACIÓN DE LA DEUDA EXTERNA CON INSTITUCIONES DE CRÉDITO</t>
  </si>
  <si>
    <t>9150</t>
  </si>
  <si>
    <t>AMORTIZACIÓN DE DEUDA  EXTERNA CON ORGANISMOS FINANCIEROS INTERNACIONALES</t>
  </si>
  <si>
    <t>9151</t>
  </si>
  <si>
    <t xml:space="preserve">    AMORTIZACIÓN DE DEUDA  EXTERNA CON ORGANISMOS FINANCIEROS INTERNACIONALES</t>
  </si>
  <si>
    <t>9160</t>
  </si>
  <si>
    <t>AMORTIZACIÓN DE LA DEUDA BILATERAL</t>
  </si>
  <si>
    <t>9161</t>
  </si>
  <si>
    <t xml:space="preserve">    AMORTIZACIÓN DE LA DEUDA BILATERAL</t>
  </si>
  <si>
    <t>9170</t>
  </si>
  <si>
    <t>AMORTIZACIÓN DE LA DEUDA EXTERNA POR EMISIÓN DE TÍTULOS Y VALORES</t>
  </si>
  <si>
    <t>9171</t>
  </si>
  <si>
    <t xml:space="preserve">    AMORTIZACIÓN DE LA DEUDA EXTERNA POR EMISIÓN DE TÍTULOS Y VALORES</t>
  </si>
  <si>
    <t>9180</t>
  </si>
  <si>
    <t>AMORTIZACIÓN DE ARRENDAMIENTOS FINANCIEROS INTERNACIONALES</t>
  </si>
  <si>
    <t>9181</t>
  </si>
  <si>
    <t xml:space="preserve">    AMORTIZACIÓN DE ARRENDAMIENTOS FINANCIEROS INTERNACIONALES</t>
  </si>
  <si>
    <t>9200</t>
  </si>
  <si>
    <t xml:space="preserve"> INTERESES DE LA DEUDA PÚBLICA</t>
  </si>
  <si>
    <t>9210</t>
  </si>
  <si>
    <t>INTERESES DE LA DEUDA INTERNA CON INSTITUCIONES DE CRÉDITO</t>
  </si>
  <si>
    <t>9211</t>
  </si>
  <si>
    <t xml:space="preserve">    INTERESES DE LA DEUDA INTERNA CON INSTITUCIONES DE CRÉDITO</t>
  </si>
  <si>
    <t>9220</t>
  </si>
  <si>
    <t>INTERESES DERIVADOS DE LA COLOCACIÓN DE TÍTULOS Y VALORES</t>
  </si>
  <si>
    <t>9221</t>
  </si>
  <si>
    <t xml:space="preserve">    INTERESES DERIVADOS DE LA COLOCACIÓN DE TÍTULOS Y VALORES</t>
  </si>
  <si>
    <t>9230</t>
  </si>
  <si>
    <t>INTERESES POR ARRENDAMIENTOS FINANCIEROS NACIONALES</t>
  </si>
  <si>
    <t>9231</t>
  </si>
  <si>
    <t xml:space="preserve">    INTERESES POR ARRENDAMIENTOS FINANCIEROS NACIONALES</t>
  </si>
  <si>
    <t>9240</t>
  </si>
  <si>
    <t>INTERESES DE LA DEUDA EXTERNA CON INSTITUCIONES DE CRÉDITO</t>
  </si>
  <si>
    <t>9241</t>
  </si>
  <si>
    <t xml:space="preserve">    INTERESES DE LA DEUDA EXTERNA CON INSTITUCIONES DE CRÉDITO</t>
  </si>
  <si>
    <t>9250</t>
  </si>
  <si>
    <t>INTERESES DE LA DEUDA CON ORGANISMOS FINANCIEROS INTERNACIONALES</t>
  </si>
  <si>
    <t>9251</t>
  </si>
  <si>
    <t xml:space="preserve">    INTERESES DE LA DEUDA CON ORGANISMOS FINANCIEROS INTERNACIONALES</t>
  </si>
  <si>
    <t>9260</t>
  </si>
  <si>
    <t>INTERESES DE LA DEUDA BILATERAL</t>
  </si>
  <si>
    <t>9261</t>
  </si>
  <si>
    <t xml:space="preserve">    INTERESES DE LA DEUDA BILATERAL</t>
  </si>
  <si>
    <t>9270</t>
  </si>
  <si>
    <t>INTERESES DERIVADOS DE LA COLOCACIÓN DE TÍTULOS Y VALORES EN EL EXTERIOR</t>
  </si>
  <si>
    <t>9271</t>
  </si>
  <si>
    <t xml:space="preserve">    INTERESES DERIVADOS DE LA COLOCACIÓN DE TÍTULOS Y VALORES EN EL EXTERIOR</t>
  </si>
  <si>
    <t>9280</t>
  </si>
  <si>
    <t>INTERESES POR ARRENDAMIENTOS FINANCIEROS INTERNACIONALES</t>
  </si>
  <si>
    <t>9281</t>
  </si>
  <si>
    <t xml:space="preserve">    INTERESES POR ARRENDAMIENTOS FINANCIEROS INTERNACIONALES</t>
  </si>
  <si>
    <t>9300</t>
  </si>
  <si>
    <t>9310</t>
  </si>
  <si>
    <t>COMISIONES DE LA DEUDA PÚBLICA INTERNA</t>
  </si>
  <si>
    <t>9311</t>
  </si>
  <si>
    <t xml:space="preserve">    COMISIONES DE LA DEUDA PÚBLICA INTERNA</t>
  </si>
  <si>
    <t>9320</t>
  </si>
  <si>
    <t>COMISIONES DE LA DEUDA PÚBLICA EXTERNA</t>
  </si>
  <si>
    <t>9321</t>
  </si>
  <si>
    <t xml:space="preserve">    COMISIONES DE LA DEUDA PÚBLICA EXTERNA</t>
  </si>
  <si>
    <t>9400</t>
  </si>
  <si>
    <t>9410</t>
  </si>
  <si>
    <t>GASTOS DE LA DEUDA PÚBLICA INTERNA</t>
  </si>
  <si>
    <t>9411</t>
  </si>
  <si>
    <t xml:space="preserve">    GASTOS DE LA DEUDA PÚBLICA INTERNA</t>
  </si>
  <si>
    <t>9420</t>
  </si>
  <si>
    <t>GASTOS DE LA DEUDA PÚBLICA EXTERNA</t>
  </si>
  <si>
    <t>9421</t>
  </si>
  <si>
    <t xml:space="preserve">    GASTOS DE LA DEUDA PÚBLICA EXTERNA</t>
  </si>
  <si>
    <t>9500</t>
  </si>
  <si>
    <t xml:space="preserve"> COSTO POR COBERTURAS</t>
  </si>
  <si>
    <t>9510</t>
  </si>
  <si>
    <t>COSTOS POR COBERTURA DE LA DEUDA PÚBLICA INTERNA</t>
  </si>
  <si>
    <t>9511</t>
  </si>
  <si>
    <t xml:space="preserve">    COSTOS POR COBERTURA DE LA DEUDA PÚBLICA INTERNA</t>
  </si>
  <si>
    <t>9520</t>
  </si>
  <si>
    <t>COSTOS POR COBERTURA DE LA DEUDA PÚBLICA EXTERNA</t>
  </si>
  <si>
    <t>9521</t>
  </si>
  <si>
    <t xml:space="preserve">    COSTOS POR COBERTURA DE LA DEUDA PÚBLICA EXTERNA</t>
  </si>
  <si>
    <t xml:space="preserve"> APOYOS FINANCIEROS</t>
  </si>
  <si>
    <t>9610</t>
  </si>
  <si>
    <t>APOYOS A INTERMEDIARIOS FINANCIEROS</t>
  </si>
  <si>
    <t>9611</t>
  </si>
  <si>
    <t xml:space="preserve">    APOYOS A INTERMEDIARIOS FINANCIEROS</t>
  </si>
  <si>
    <t>9620</t>
  </si>
  <si>
    <t>APOYOS A AHORRADORES Y DEUDORES DEL SISTEMA FINANCIERO NACIONAL</t>
  </si>
  <si>
    <t>9621</t>
  </si>
  <si>
    <t xml:space="preserve">    APOYOS A AHORRADORES Y DEUDORES DEL SISTEMA FINANCIERO NACIONAL</t>
  </si>
  <si>
    <t>9900</t>
  </si>
  <si>
    <t xml:space="preserve"> ADEUDOS DE EJERCICIOS FISCALES ANTERIORES (ADEFAS)</t>
  </si>
  <si>
    <t>9910</t>
  </si>
  <si>
    <t>9911</t>
  </si>
  <si>
    <t xml:space="preserve">    ADEFAS</t>
  </si>
  <si>
    <t>UTILIZAR</t>
  </si>
  <si>
    <t>SI</t>
  </si>
  <si>
    <t>NO</t>
  </si>
  <si>
    <t xml:space="preserve"> MATERIAS PRIMAS Y MATERIALES DE PRODUCCIÓN Y COMERCIALIZACIÓN</t>
  </si>
  <si>
    <t>CLASIFICADOR POR OBJETO DEL GASTO</t>
  </si>
  <si>
    <t>COG</t>
  </si>
  <si>
    <t>TIPO DE GASTO: 1 GASTO CORRIENTE</t>
  </si>
  <si>
    <t>TIPO DE GASTO: 2 GASTO DE CAPITAL</t>
  </si>
  <si>
    <t>TIPO DE GASTO: 3 AMORTIZACIÓN DE LA DEUDA Y DISMINUCIÓN DE PASIVOS</t>
  </si>
  <si>
    <t>CLASIFICACION ADMINISTRATIVA</t>
  </si>
  <si>
    <t>3.1.1.1.1</t>
  </si>
  <si>
    <t>Órgano Ejecutivo Municipal (Ayuntamiento)</t>
  </si>
  <si>
    <t>CLASIFICADOR FUNCIONAL DEL GASTO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</si>
  <si>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</si>
  <si>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</si>
  <si>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</si>
  <si>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</si>
  <si>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</si>
  <si>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</si>
  <si>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Defensa</t>
  </si>
  <si>
    <t>Asuntos de Orden Público y de Seguridad</t>
  </si>
  <si>
    <t>Investigación Fundamental (Básica)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</si>
  <si>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</si>
  <si>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</si>
  <si>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</si>
  <si>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</si>
  <si>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</si>
  <si>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</si>
  <si>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</si>
  <si>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</si>
  <si>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</si>
  <si>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</si>
  <si>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</si>
  <si>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</si>
  <si>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</si>
  <si>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</si>
  <si>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</si>
  <si>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</si>
  <si>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</si>
  <si>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Investigación y Desarrollo relacionados con Asuntos Económicos</t>
  </si>
  <si>
    <t>Otras Industrias y Otros Asuntos Económicos</t>
  </si>
  <si>
    <t>Otras</t>
  </si>
  <si>
    <t>Transacciones de la Deuda Pública/Costo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</si>
  <si>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</si>
  <si>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</si>
  <si>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</si>
  <si>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CFN</t>
  </si>
  <si>
    <t>CLASIFICADOR POR TIPO DE GASTO</t>
  </si>
  <si>
    <t>TG</t>
  </si>
  <si>
    <t>TIPO DE GASTO</t>
  </si>
  <si>
    <t>Rubro</t>
  </si>
  <si>
    <t>CLASIFICACIÓN PROGRAMATICA</t>
  </si>
  <si>
    <t>Programas presupuestarios</t>
  </si>
  <si>
    <t xml:space="preserve">Subsidios: Sector Social y Privado </t>
  </si>
  <si>
    <t>Sujetos a reglas de operación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</si>
  <si>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</si>
  <si>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</si>
  <si>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</si>
  <si>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</si>
  <si>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</si>
  <si>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</si>
  <si>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</si>
  <si>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</si>
  <si>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</si>
  <si>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</si>
  <si>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</si>
  <si>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</si>
  <si>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</si>
  <si>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</si>
  <si>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</si>
  <si>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</si>
  <si>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</si>
  <si>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</si>
  <si>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</si>
  <si>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</si>
  <si>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</si>
  <si>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</si>
  <si>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</si>
  <si>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</si>
  <si>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</si>
  <si>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</si>
  <si>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</si>
  <si>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</si>
  <si>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</si>
  <si>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</si>
  <si>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</si>
  <si>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</si>
  <si>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</si>
  <si>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</si>
  <si>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</si>
  <si>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</si>
  <si>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</si>
  <si>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</si>
  <si>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</si>
  <si>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</si>
  <si>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</si>
  <si>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</si>
  <si>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</si>
  <si>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</si>
  <si>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</si>
  <si>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</si>
  <si>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D</t>
  </si>
  <si>
    <t>H</t>
  </si>
  <si>
    <t>C</t>
  </si>
  <si>
    <t>FUENTE DE FINANCIAMIENTO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</si>
  <si>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</si>
  <si>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</si>
  <si>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</si>
  <si>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</si>
  <si>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</si>
  <si>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</si>
  <si>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CLASIFICACION GEOGRAFICA</t>
  </si>
  <si>
    <t>CA</t>
  </si>
  <si>
    <t>CP</t>
  </si>
  <si>
    <t>001</t>
  </si>
  <si>
    <t>Cabecera Municipal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</si>
  <si>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</si>
  <si>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</si>
  <si>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</si>
  <si>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</si>
  <si>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</si>
  <si>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</si>
  <si>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</si>
  <si>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</si>
  <si>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</si>
  <si>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</si>
  <si>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</si>
  <si>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Ayuntamiento</t>
  </si>
  <si>
    <t>PROGRAMA</t>
  </si>
  <si>
    <t>SUBPROGRAMA</t>
  </si>
  <si>
    <t>PROYECTO</t>
  </si>
  <si>
    <t>.NET</t>
  </si>
  <si>
    <t>VER6</t>
  </si>
  <si>
    <t>A100</t>
  </si>
  <si>
    <t>ADMINISTRACIÓN</t>
  </si>
  <si>
    <t>Administración 2</t>
  </si>
  <si>
    <t>A101</t>
  </si>
  <si>
    <t>1.5.2</t>
  </si>
  <si>
    <t xml:space="preserve">Administración </t>
  </si>
  <si>
    <t>A102</t>
  </si>
  <si>
    <t>1.3.1</t>
  </si>
  <si>
    <t>Presidencia/Gubernatura</t>
  </si>
  <si>
    <t>A103</t>
  </si>
  <si>
    <t>1.7.2</t>
  </si>
  <si>
    <t>Protección Civil</t>
  </si>
  <si>
    <t>A104</t>
  </si>
  <si>
    <t>1.8.3</t>
  </si>
  <si>
    <t>Comunicación Social</t>
  </si>
  <si>
    <t>A105</t>
  </si>
  <si>
    <t>1.8.4</t>
  </si>
  <si>
    <t>Transparencia</t>
  </si>
  <si>
    <t>A106</t>
  </si>
  <si>
    <t>2.4.1</t>
  </si>
  <si>
    <t>Deporte (Departamento de)</t>
  </si>
  <si>
    <t>A107</t>
  </si>
  <si>
    <t>2.4.2</t>
  </si>
  <si>
    <t>Cultura</t>
  </si>
  <si>
    <t>A108</t>
  </si>
  <si>
    <t>3.7.1</t>
  </si>
  <si>
    <t>A109</t>
  </si>
  <si>
    <t>3.8.2</t>
  </si>
  <si>
    <t>Desarrollo Tecnológico</t>
  </si>
  <si>
    <t>P100</t>
  </si>
  <si>
    <t>Pensiones y Jubilaciones 2</t>
  </si>
  <si>
    <t>P101</t>
  </si>
  <si>
    <t xml:space="preserve">Pensiones y Jubilaciones </t>
  </si>
  <si>
    <t>L100</t>
  </si>
  <si>
    <t>LAUDOS</t>
  </si>
  <si>
    <t>LAUDOS 2</t>
  </si>
  <si>
    <t>L101</t>
  </si>
  <si>
    <t>Laudos</t>
  </si>
  <si>
    <t>D100</t>
  </si>
  <si>
    <t>Deuda</t>
  </si>
  <si>
    <t>D101</t>
  </si>
  <si>
    <t>4.1.1</t>
  </si>
  <si>
    <t>Deuda Publica</t>
  </si>
  <si>
    <t>F100</t>
  </si>
  <si>
    <t>Adefas 2</t>
  </si>
  <si>
    <t>F101</t>
  </si>
  <si>
    <t>4.4.1</t>
  </si>
  <si>
    <t>Adefas</t>
  </si>
  <si>
    <t>S100</t>
  </si>
  <si>
    <t>ASISTENCIA SOCIAL</t>
  </si>
  <si>
    <t>Asistencia Social 2</t>
  </si>
  <si>
    <t>S101</t>
  </si>
  <si>
    <t>2.3.2</t>
  </si>
  <si>
    <t>Salud a la Persona</t>
  </si>
  <si>
    <t>S102</t>
  </si>
  <si>
    <t xml:space="preserve">Ayuda en Deporte </t>
  </si>
  <si>
    <t>S103</t>
  </si>
  <si>
    <t>Ayuda en Cultura</t>
  </si>
  <si>
    <t>S104</t>
  </si>
  <si>
    <t>2.4.4</t>
  </si>
  <si>
    <t>Asuntos Religiosos y Otras Manifestaciones Sociales</t>
  </si>
  <si>
    <t>S105</t>
  </si>
  <si>
    <t>2.5.1</t>
  </si>
  <si>
    <t>Ayuda en Educación Básica</t>
  </si>
  <si>
    <t>S106</t>
  </si>
  <si>
    <t>2.5.2</t>
  </si>
  <si>
    <t>Ayuda en Educación Media</t>
  </si>
  <si>
    <t>S107</t>
  </si>
  <si>
    <t>2.5.3</t>
  </si>
  <si>
    <t>Ayuda en Educación Superior</t>
  </si>
  <si>
    <t>S108</t>
  </si>
  <si>
    <t>2.5.5</t>
  </si>
  <si>
    <t>Ayuda en Educación para Adultos</t>
  </si>
  <si>
    <t>S109</t>
  </si>
  <si>
    <t>2.5.6</t>
  </si>
  <si>
    <t>Ayuda en Otros Servicios Educativos</t>
  </si>
  <si>
    <t>S110</t>
  </si>
  <si>
    <t>2.6.5</t>
  </si>
  <si>
    <t>Despensas, Desayunos</t>
  </si>
  <si>
    <t>S111</t>
  </si>
  <si>
    <t>2.6.7</t>
  </si>
  <si>
    <t>Ayuda a Indigenas</t>
  </si>
  <si>
    <t>S112</t>
  </si>
  <si>
    <t>2.6.8</t>
  </si>
  <si>
    <t>Ayuda a Grupos Vulnerables</t>
  </si>
  <si>
    <t>S113</t>
  </si>
  <si>
    <t>2.6.9</t>
  </si>
  <si>
    <t>Ayuda en Asistencia Social</t>
  </si>
  <si>
    <t>S114</t>
  </si>
  <si>
    <t>2.7.1</t>
  </si>
  <si>
    <t>O100</t>
  </si>
  <si>
    <t>OBRAS Y ACCIONES</t>
  </si>
  <si>
    <t>O110</t>
  </si>
  <si>
    <t>Seguridad Pública</t>
  </si>
  <si>
    <t>O111</t>
  </si>
  <si>
    <t>1.7.1</t>
  </si>
  <si>
    <t>Accion sueldos</t>
  </si>
  <si>
    <t>O112</t>
  </si>
  <si>
    <t>Accion equipamiento</t>
  </si>
  <si>
    <t xml:space="preserve">Salud </t>
  </si>
  <si>
    <t>2.3.1</t>
  </si>
  <si>
    <t>Accion medicamentos</t>
  </si>
  <si>
    <t>O130</t>
  </si>
  <si>
    <t>Ordenación de Desechos</t>
  </si>
  <si>
    <t>O131</t>
  </si>
  <si>
    <t>2.1.1</t>
  </si>
  <si>
    <t>Accion Relleno Sanitario</t>
  </si>
  <si>
    <t>O132</t>
  </si>
  <si>
    <t>Ordenación de Aguas Residuales, Drenaje y Alcantarillado</t>
  </si>
  <si>
    <t>2.1.3</t>
  </si>
  <si>
    <t>Obra o Accion xxxx</t>
  </si>
  <si>
    <t>O150</t>
  </si>
  <si>
    <t>Urbanización</t>
  </si>
  <si>
    <t>O151</t>
  </si>
  <si>
    <t>2.2.1</t>
  </si>
  <si>
    <t>O152</t>
  </si>
  <si>
    <t>Desarrollo Comunitario</t>
  </si>
  <si>
    <t>2.2.2</t>
  </si>
  <si>
    <t>O170</t>
  </si>
  <si>
    <t>Abastecimiento de Agua</t>
  </si>
  <si>
    <t>O171</t>
  </si>
  <si>
    <t>2.2.3</t>
  </si>
  <si>
    <t>O172</t>
  </si>
  <si>
    <t>Alumbrado Público</t>
  </si>
  <si>
    <t>2.2.4</t>
  </si>
  <si>
    <t>O190</t>
  </si>
  <si>
    <t>Vivienda</t>
  </si>
  <si>
    <t>O191</t>
  </si>
  <si>
    <t>2.2.5</t>
  </si>
  <si>
    <t>O192</t>
  </si>
  <si>
    <t>Servicios Comunales</t>
  </si>
  <si>
    <t>2.2.6</t>
  </si>
  <si>
    <t>O210</t>
  </si>
  <si>
    <t xml:space="preserve">Deporte </t>
  </si>
  <si>
    <t>O211</t>
  </si>
  <si>
    <t>O212</t>
  </si>
  <si>
    <t>O220</t>
  </si>
  <si>
    <t>O221</t>
  </si>
  <si>
    <t>O222</t>
  </si>
  <si>
    <t>O230</t>
  </si>
  <si>
    <t>Educación Básica</t>
  </si>
  <si>
    <t>O231</t>
  </si>
  <si>
    <t>O232</t>
  </si>
  <si>
    <t>Educación Media Superior</t>
  </si>
  <si>
    <t>O250</t>
  </si>
  <si>
    <t>Alimentación y Nutrición</t>
  </si>
  <si>
    <t>O251</t>
  </si>
  <si>
    <t>O252</t>
  </si>
  <si>
    <t>O1000</t>
  </si>
  <si>
    <t>S1000</t>
  </si>
  <si>
    <t>F1000</t>
  </si>
  <si>
    <t>D1000</t>
  </si>
  <si>
    <t>L1000</t>
  </si>
  <si>
    <t>A1000</t>
  </si>
  <si>
    <t xml:space="preserve">DEUDA PUBLICA </t>
  </si>
  <si>
    <t>Cultura  (Departamento de)</t>
  </si>
  <si>
    <t>Servicios Registrales, Patrimoniales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</si>
  <si>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</si>
  <si>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</si>
  <si>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</si>
  <si>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</si>
  <si>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</si>
  <si>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</si>
  <si>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</si>
  <si>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</si>
  <si>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</si>
  <si>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</si>
  <si>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A110</t>
  </si>
  <si>
    <t>1.8.1</t>
  </si>
  <si>
    <t>O1100</t>
  </si>
  <si>
    <t>O1200</t>
  </si>
  <si>
    <t>O1400</t>
  </si>
  <si>
    <t>O1500</t>
  </si>
  <si>
    <t>O1600</t>
  </si>
  <si>
    <t>O1700</t>
  </si>
  <si>
    <t>O1800</t>
  </si>
  <si>
    <t>O1900</t>
  </si>
  <si>
    <t>O2000</t>
  </si>
  <si>
    <t>O2100</t>
  </si>
  <si>
    <t>O2200</t>
  </si>
  <si>
    <t>O2300</t>
  </si>
  <si>
    <t>O2400</t>
  </si>
  <si>
    <t>O2500</t>
  </si>
  <si>
    <t>Nombre</t>
  </si>
  <si>
    <t>Otros Gastos (Indirectos, etc)</t>
  </si>
  <si>
    <t>Accion Gastos Indirectos</t>
  </si>
  <si>
    <t>Accion Otros</t>
  </si>
  <si>
    <t>O270</t>
  </si>
  <si>
    <t>O290</t>
  </si>
  <si>
    <t>O310</t>
  </si>
  <si>
    <t>O330</t>
  </si>
  <si>
    <t>O350</t>
  </si>
  <si>
    <t>O370</t>
  </si>
  <si>
    <t>O390</t>
  </si>
  <si>
    <t>O410</t>
  </si>
  <si>
    <t>O2700</t>
  </si>
  <si>
    <t>O213</t>
  </si>
  <si>
    <t>O214</t>
  </si>
  <si>
    <t>O215</t>
  </si>
  <si>
    <t>O216</t>
  </si>
  <si>
    <t>O217</t>
  </si>
  <si>
    <t>O218</t>
  </si>
  <si>
    <t>O219</t>
  </si>
  <si>
    <t>O223</t>
  </si>
  <si>
    <t>O224</t>
  </si>
  <si>
    <t>O225</t>
  </si>
  <si>
    <t>O226</t>
  </si>
  <si>
    <t>O227</t>
  </si>
  <si>
    <t>O228</t>
  </si>
  <si>
    <t>O229</t>
  </si>
  <si>
    <t>O1101</t>
  </si>
  <si>
    <t>O1102</t>
  </si>
  <si>
    <t>O1501</t>
  </si>
  <si>
    <t>O1502</t>
  </si>
  <si>
    <t>O1701</t>
  </si>
  <si>
    <t>O1702</t>
  </si>
  <si>
    <t>O1901</t>
  </si>
  <si>
    <t>O1902</t>
  </si>
  <si>
    <t>O2101</t>
  </si>
  <si>
    <t>O1601</t>
  </si>
  <si>
    <t>O1602</t>
  </si>
  <si>
    <t>O1801</t>
  </si>
  <si>
    <t>O1802</t>
  </si>
  <si>
    <t>O2001</t>
  </si>
  <si>
    <t>O2002</t>
  </si>
  <si>
    <t>O2102</t>
  </si>
  <si>
    <t>O2201</t>
  </si>
  <si>
    <t>O2202</t>
  </si>
  <si>
    <t>O2301</t>
  </si>
  <si>
    <t>O2302</t>
  </si>
  <si>
    <t>O2401</t>
  </si>
  <si>
    <t>O2402</t>
  </si>
  <si>
    <t>O2501</t>
  </si>
  <si>
    <t>O2502</t>
  </si>
  <si>
    <t>O1201</t>
  </si>
  <si>
    <t>O2600</t>
  </si>
  <si>
    <t>O1202</t>
  </si>
  <si>
    <t>O1401</t>
  </si>
  <si>
    <t>O1402</t>
  </si>
  <si>
    <t>O1703</t>
  </si>
  <si>
    <t>O1704</t>
  </si>
  <si>
    <t>O1705</t>
  </si>
  <si>
    <t>O1706</t>
  </si>
  <si>
    <t>O1707</t>
  </si>
  <si>
    <t>O1708</t>
  </si>
  <si>
    <t>O1709</t>
  </si>
  <si>
    <t>O1710</t>
  </si>
  <si>
    <t>O1711</t>
  </si>
  <si>
    <t>O1712</t>
  </si>
  <si>
    <t>O1713</t>
  </si>
  <si>
    <t>O1714</t>
  </si>
  <si>
    <t>O1715</t>
  </si>
  <si>
    <t>O1716</t>
  </si>
  <si>
    <t>O1717</t>
  </si>
  <si>
    <t>O1718</t>
  </si>
  <si>
    <t>O1719</t>
  </si>
  <si>
    <t>O2601</t>
  </si>
  <si>
    <t>O2602</t>
  </si>
  <si>
    <t>O2701</t>
  </si>
  <si>
    <t>O2702</t>
  </si>
  <si>
    <t>O271</t>
  </si>
  <si>
    <t>O272</t>
  </si>
  <si>
    <t>O291</t>
  </si>
  <si>
    <t>O292</t>
  </si>
  <si>
    <t>O311</t>
  </si>
  <si>
    <t>O312</t>
  </si>
  <si>
    <t>O331</t>
  </si>
  <si>
    <t>O332</t>
  </si>
  <si>
    <t>O351</t>
  </si>
  <si>
    <t>O352</t>
  </si>
  <si>
    <t>O371</t>
  </si>
  <si>
    <t>O372</t>
  </si>
  <si>
    <t>O391</t>
  </si>
  <si>
    <t>O392</t>
  </si>
  <si>
    <t>O411</t>
  </si>
  <si>
    <t>O412</t>
  </si>
  <si>
    <t>ADMINISTRACION</t>
  </si>
  <si>
    <t>LOCALIDAD</t>
  </si>
  <si>
    <t>999</t>
  </si>
  <si>
    <t>PROYECTO DE:</t>
  </si>
  <si>
    <t>PRESIDENCIA</t>
  </si>
  <si>
    <t>PROTECCION CIVIL</t>
  </si>
  <si>
    <t>COMUNICACIÓN SOCIAL</t>
  </si>
  <si>
    <t>TRASPARENCIA</t>
  </si>
  <si>
    <t>TURISMO</t>
  </si>
  <si>
    <t>DESARROLLO TECNOLOGICO</t>
  </si>
  <si>
    <t>PROYECTOS FUTUROS</t>
  </si>
  <si>
    <t>ESTRUCTURA POR PROGRAMA, SUBPROGRAMA Y PROYECTO</t>
  </si>
  <si>
    <t>CLASIFICADOR</t>
  </si>
  <si>
    <t>PROGRAMATICO</t>
  </si>
  <si>
    <t>FUNCIONAL</t>
  </si>
  <si>
    <t>PROGRAMA DE:</t>
  </si>
  <si>
    <t>P1000</t>
  </si>
  <si>
    <t>F1001</t>
  </si>
  <si>
    <t>S1001</t>
  </si>
  <si>
    <t>S1002</t>
  </si>
  <si>
    <t>S1003</t>
  </si>
  <si>
    <t>S1004</t>
  </si>
  <si>
    <t>S1005</t>
  </si>
  <si>
    <t>S1006</t>
  </si>
  <si>
    <t>S1007</t>
  </si>
  <si>
    <t>S1008</t>
  </si>
  <si>
    <t>S1009</t>
  </si>
  <si>
    <t>S1010</t>
  </si>
  <si>
    <t>S1011</t>
  </si>
  <si>
    <t>S1012</t>
  </si>
  <si>
    <t>S1013</t>
  </si>
  <si>
    <t>S1014</t>
  </si>
  <si>
    <t>D1001</t>
  </si>
  <si>
    <t>L1001</t>
  </si>
  <si>
    <t>P1001</t>
  </si>
  <si>
    <t>CABECERA MUNICIPAL</t>
  </si>
  <si>
    <t>infra</t>
  </si>
  <si>
    <t>forta</t>
  </si>
  <si>
    <t>OTROS</t>
  </si>
  <si>
    <t>AYUNTAMIENTO</t>
  </si>
  <si>
    <t>DEUDA PUBLICA</t>
  </si>
  <si>
    <t>Parcial</t>
  </si>
  <si>
    <t>(CIFRAS EN MILES DE PESOS)</t>
  </si>
  <si>
    <t>CALENDARIZACIÓN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</si>
  <si>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</si>
  <si>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</si>
  <si>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</si>
  <si>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</si>
  <si>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</si>
  <si>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</si>
  <si>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</si>
  <si>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</si>
  <si>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</si>
  <si>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</si>
  <si>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</si>
  <si>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</si>
  <si>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A111</t>
  </si>
  <si>
    <t>Agua Potable</t>
  </si>
  <si>
    <t>Las aguilas (Medio)</t>
  </si>
  <si>
    <t>Milpillas (Bajo)</t>
  </si>
  <si>
    <t>Cerro Gordo (Alto)</t>
  </si>
  <si>
    <t>Agua Clara  (Muy Alto)</t>
  </si>
  <si>
    <t>Montecillos (Medio)</t>
  </si>
  <si>
    <t>Palmitas (Muy Alto)</t>
  </si>
  <si>
    <t>Cab Mpal (AGEB 15487)</t>
  </si>
  <si>
    <t>Maravillas (Muy Alto)</t>
  </si>
  <si>
    <t>El salitre (Alto)</t>
  </si>
  <si>
    <t>Las piedras (Medio)</t>
  </si>
  <si>
    <t>Arcillas II (Alto)</t>
  </si>
  <si>
    <t>Pensiones y Jubilaciones</t>
  </si>
  <si>
    <t xml:space="preserve">TOTAL </t>
  </si>
  <si>
    <t>Gasto Corriente</t>
  </si>
  <si>
    <t>Gasto de Capital</t>
  </si>
  <si>
    <t>Amortización de la Deuda y Disminución de Pasivos</t>
  </si>
  <si>
    <t>TOTAL</t>
  </si>
  <si>
    <t>No.</t>
  </si>
  <si>
    <t>Categorías</t>
  </si>
  <si>
    <t>Monto</t>
  </si>
  <si>
    <t>Ingresos</t>
  </si>
  <si>
    <t>Total Ingresos Corrientes</t>
  </si>
  <si>
    <t>1.1.1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</si>
  <si>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</si>
  <si>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</si>
  <si>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</si>
  <si>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</si>
  <si>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</si>
  <si>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</si>
  <si>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</si>
  <si>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</si>
  <si>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</si>
  <si>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</si>
  <si>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</si>
  <si>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</si>
  <si>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</si>
  <si>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</si>
  <si>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</si>
  <si>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Total 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</si>
  <si>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</si>
  <si>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</si>
  <si>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</si>
  <si>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</si>
  <si>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</si>
  <si>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</si>
  <si>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</si>
  <si>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</si>
  <si>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</si>
  <si>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</si>
  <si>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1.2.3</t>
  </si>
  <si>
    <t>Incremento de la depreciación, amortización, estimaciones y provisiones acumuladas</t>
  </si>
  <si>
    <t>1.2.4</t>
  </si>
  <si>
    <t>Transferencias, asignaciones y donativos de capital recibidos</t>
  </si>
  <si>
    <t>1.2.5</t>
  </si>
  <si>
    <t>Recuperación de inversiones financieras realizadas con fines de política</t>
  </si>
  <si>
    <t>Total de Ingresos</t>
  </si>
  <si>
    <t>Gasto</t>
  </si>
  <si>
    <t>Total Gastos Corrientes</t>
  </si>
  <si>
    <t>Gastos de consumo de los entes del Gobierno General/ Gastos de Explotación de las entidades empresariales</t>
  </si>
  <si>
    <t>2.1.1.1</t>
  </si>
  <si>
    <t>Remuneraciones</t>
  </si>
  <si>
    <t>2.1.1.2</t>
  </si>
  <si>
    <t>Compra de bienes y servicios</t>
  </si>
  <si>
    <t>2.1.1.3</t>
  </si>
  <si>
    <t>Variación de Existencias (Disminución (+) Incremento (-))</t>
  </si>
  <si>
    <t>2.1.1.4</t>
  </si>
  <si>
    <t>Depreciación y amortización (Consumo de Capital Fijo)</t>
  </si>
  <si>
    <t>2.1.1.5</t>
  </si>
  <si>
    <t>Estimaciones por Deterioro de Inventarios</t>
  </si>
  <si>
    <t>2.1.1.6</t>
  </si>
  <si>
    <t>Impuestos sobre los productos, la producción y las importaciones de las entidades empresariales</t>
  </si>
  <si>
    <t>2.1.2</t>
  </si>
  <si>
    <t>Prestaciones de la Seguridad Social</t>
  </si>
  <si>
    <t>Gastos de la propiedad</t>
  </si>
  <si>
    <t>2.1.3.1</t>
  </si>
  <si>
    <t>Intereses</t>
  </si>
  <si>
    <t>2.1.3.2</t>
  </si>
  <si>
    <t>Gastos de la Propiedad Distintos de Intereses</t>
  </si>
  <si>
    <t>2.1.4</t>
  </si>
  <si>
    <t>Subsidios y Subvenciones a Empresas</t>
  </si>
  <si>
    <t>2.1.5</t>
  </si>
  <si>
    <t>Transferencias, asignaciones y donativos corrientes otorgados</t>
  </si>
  <si>
    <t>2.1.6</t>
  </si>
  <si>
    <t>Impuestos sobre los ingresos, la riqueza y otros a las entidades empresariales públicas</t>
  </si>
  <si>
    <t>2.1.7</t>
  </si>
  <si>
    <t>2.1.8</t>
  </si>
  <si>
    <t>Provisiones y Otras Estimaciones</t>
  </si>
  <si>
    <t>Total Gastos de Capital</t>
  </si>
  <si>
    <t>Construcciones en Proceso</t>
  </si>
  <si>
    <t>Activos Fijos (Formación bruta de capital fijo)</t>
  </si>
  <si>
    <t>Incremento de existencias</t>
  </si>
  <si>
    <t>Objetos de valor</t>
  </si>
  <si>
    <t>Activos no producidos</t>
  </si>
  <si>
    <t>Transferencias, asignaciones y donativos de capital otorgados</t>
  </si>
  <si>
    <t>2.2.7</t>
  </si>
  <si>
    <t>Inversiones financieras realizadas con fines de política económica</t>
  </si>
  <si>
    <t>Total  del Gasto</t>
  </si>
  <si>
    <t>Financiamiento</t>
  </si>
  <si>
    <t>Total 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</si>
  <si>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</si>
  <si>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</si>
  <si>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</si>
  <si>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</si>
  <si>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</si>
  <si>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</si>
  <si>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 Aplicaciones Financieras (usos)</t>
  </si>
  <si>
    <t>3.2.1</t>
  </si>
  <si>
    <t>Incremento de activos financieros</t>
  </si>
  <si>
    <t>3.2.2</t>
  </si>
  <si>
    <t>Disminución de pasivos</t>
  </si>
  <si>
    <t>3.2.3</t>
  </si>
  <si>
    <t>Disminución de Patrimonio</t>
  </si>
  <si>
    <t>Total Financiamiento</t>
  </si>
  <si>
    <t>CLASIFICADOR ECONÓMICO</t>
  </si>
  <si>
    <t>No aplica</t>
  </si>
  <si>
    <t>Total</t>
  </si>
  <si>
    <t>3.0.0.0.0</t>
  </si>
  <si>
    <t>Sector Público Municipal</t>
  </si>
  <si>
    <t>3.1.0.0.0</t>
  </si>
  <si>
    <t>Sector público no financiero</t>
  </si>
  <si>
    <t>3.1.1.0.0</t>
  </si>
  <si>
    <t>3.1.1.1.0</t>
  </si>
  <si>
    <t>Gobierno Municipal</t>
  </si>
  <si>
    <t>3.1.1.2.0</t>
  </si>
  <si>
    <t>Entidades paraestatales y fideicomisos no empresariales y no financieros</t>
  </si>
  <si>
    <t>PRESUPUESTO DE EGRESOS PARA EL EJERCICIO FISCAL 2018</t>
  </si>
  <si>
    <t>TESORERIA 2018</t>
  </si>
  <si>
    <t>INFRAESTRUCTURA 2018</t>
  </si>
  <si>
    <t>FORTALECIMIENTO 2018</t>
  </si>
  <si>
    <t>FORTALECIEMIENTO 2018</t>
  </si>
  <si>
    <t>HABITAT 2018</t>
  </si>
  <si>
    <t>FEIS 2018</t>
  </si>
  <si>
    <t>CALENDARIZACIÓN DEL PRESUPUESTO DE EGRESOS PARA EL EJERCICIO FISCAL 2018</t>
  </si>
  <si>
    <t>NO ETIQUETADOS</t>
  </si>
  <si>
    <t>ETIQUETADOS</t>
  </si>
  <si>
    <t>Otros recursos de libre disposcicón</t>
  </si>
  <si>
    <t xml:space="preserve">Otros recursos </t>
  </si>
  <si>
    <t xml:space="preserve"> </t>
  </si>
  <si>
    <t>H. AYUNTAMIENTO DE HUEHUETLAN, S.L.P.</t>
  </si>
  <si>
    <t>PRESUPUESTO DE EGRESOS PARA EL EJERCICIO FISCAL 2019</t>
  </si>
  <si>
    <t>H. AYUNTAMIENTO DE HUEHUETLAN 2019, S.L.P.</t>
  </si>
  <si>
    <t>DIFERENCIA</t>
  </si>
  <si>
    <t>H. AYUNTAMIENTO DE HUEHUETLAN S.L.P.</t>
  </si>
  <si>
    <t>Servicios Personales</t>
  </si>
  <si>
    <t>Servicios Generales</t>
  </si>
  <si>
    <t>Materiales y Suministros</t>
  </si>
  <si>
    <t>Transferencias, Asignaciones, Subsidios y Otras</t>
  </si>
  <si>
    <t>Bienes Muebles, Inmuebles e Intangibles</t>
  </si>
  <si>
    <t>Inversión Pública</t>
  </si>
  <si>
    <t xml:space="preserve">Participaciones y Aportaciones </t>
  </si>
  <si>
    <t>Deuda Pública</t>
  </si>
  <si>
    <t>Gasto Etiquetado (2=A+B+C+D+E+F+G+H+I)</t>
  </si>
  <si>
    <r>
      <t>Gasto No Etiquetado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(1=A+B+C+D+E+F+G+H+I)</t>
    </r>
  </si>
  <si>
    <t>H. AYUNTAMIENTO DE HUEHUETLAN 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</si>
</sst>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33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2" fillId="0" borderId="0"/>
    <xf numFmtId="0" fontId="16" fillId="0" borderId="0"/>
    <xf numFmtId="40" fontId="17" fillId="0" borderId="0" applyFont="0" applyFill="0" applyBorder="0" applyAlignment="0" applyProtection="0"/>
    <xf numFmtId="0" fontId="18" fillId="0" borderId="0"/>
    <xf numFmtId="0" fontId="17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</cellStyleXfs>
  <cellXfs count="44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2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43" fontId="10" fillId="3" borderId="2" xfId="1" applyFont="1" applyFill="1" applyBorder="1" applyAlignment="1">
      <alignment vertical="top"/>
    </xf>
    <xf numFmtId="44" fontId="9" fillId="3" borderId="2" xfId="2" applyFont="1" applyFill="1" applyBorder="1" applyAlignment="1">
      <alignment vertical="top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43" fontId="10" fillId="0" borderId="2" xfId="1" applyFont="1" applyFill="1" applyBorder="1" applyAlignment="1">
      <alignment vertical="top"/>
    </xf>
    <xf numFmtId="44" fontId="9" fillId="0" borderId="2" xfId="2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2" fontId="6" fillId="0" borderId="2" xfId="0" applyNumberFormat="1" applyFont="1" applyBorder="1" applyAlignment="1">
      <alignment horizontal="center" vertical="top"/>
    </xf>
    <xf numFmtId="44" fontId="10" fillId="0" borderId="2" xfId="2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44" fontId="9" fillId="3" borderId="2" xfId="0" applyNumberFormat="1" applyFont="1" applyFill="1" applyBorder="1" applyAlignment="1">
      <alignment vertical="top"/>
    </xf>
    <xf numFmtId="43" fontId="9" fillId="0" borderId="2" xfId="1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vertical="top"/>
    </xf>
    <xf numFmtId="44" fontId="9" fillId="0" borderId="2" xfId="0" applyNumberFormat="1" applyFont="1" applyFill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10" fillId="0" borderId="0" xfId="0" applyFont="1" applyFill="1" applyAlignment="1">
      <alignment vertical="top"/>
    </xf>
    <xf numFmtId="43" fontId="10" fillId="0" borderId="0" xfId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43" fontId="9" fillId="4" borderId="3" xfId="1" applyFont="1" applyFill="1" applyBorder="1" applyAlignment="1">
      <alignment horizontal="center" vertical="center"/>
    </xf>
    <xf numFmtId="43" fontId="9" fillId="4" borderId="4" xfId="1" applyFont="1" applyFill="1" applyBorder="1" applyAlignment="1">
      <alignment horizontal="center" vertical="center"/>
    </xf>
    <xf numFmtId="44" fontId="9" fillId="4" borderId="2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Alignment="1">
      <alignment vertical="top"/>
    </xf>
    <xf numFmtId="0" fontId="6" fillId="0" borderId="0" xfId="0" applyFont="1" applyAlignment="1"/>
    <xf numFmtId="0" fontId="9" fillId="0" borderId="0" xfId="0" applyFont="1" applyFill="1" applyBorder="1" applyAlignment="1">
      <alignment horizontal="left" wrapText="1"/>
    </xf>
    <xf numFmtId="3" fontId="5" fillId="3" borderId="2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3" fontId="5" fillId="3" borderId="2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top"/>
    </xf>
    <xf numFmtId="3" fontId="4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14" fillId="0" borderId="0" xfId="3"/>
    <xf numFmtId="0" fontId="15" fillId="3" borderId="2" xfId="3" applyFont="1" applyFill="1" applyBorder="1" applyAlignment="1">
      <alignment horizontal="center"/>
    </xf>
    <xf numFmtId="0" fontId="14" fillId="3" borderId="2" xfId="3" applyFill="1" applyBorder="1" applyAlignment="1">
      <alignment horizontal="center"/>
    </xf>
    <xf numFmtId="0" fontId="15" fillId="3" borderId="2" xfId="3" applyFont="1" applyFill="1" applyBorder="1"/>
    <xf numFmtId="0" fontId="15" fillId="0" borderId="0" xfId="3" applyFont="1" applyFill="1" applyAlignment="1">
      <alignment horizontal="center"/>
    </xf>
    <xf numFmtId="0" fontId="15" fillId="3" borderId="6" xfId="3" applyFont="1" applyFill="1" applyBorder="1" applyAlignment="1">
      <alignment horizontal="center"/>
    </xf>
    <xf numFmtId="0" fontId="14" fillId="3" borderId="6" xfId="3" applyFill="1" applyBorder="1" applyAlignment="1">
      <alignment horizontal="center"/>
    </xf>
    <xf numFmtId="0" fontId="15" fillId="3" borderId="6" xfId="3" applyFont="1" applyFill="1" applyBorder="1"/>
    <xf numFmtId="0" fontId="15" fillId="3" borderId="11" xfId="3" applyFont="1" applyFill="1" applyBorder="1" applyAlignment="1">
      <alignment horizontal="center"/>
    </xf>
    <xf numFmtId="0" fontId="14" fillId="3" borderId="11" xfId="3" applyFont="1" applyFill="1" applyBorder="1" applyAlignment="1">
      <alignment horizontal="center"/>
    </xf>
    <xf numFmtId="0" fontId="15" fillId="5" borderId="11" xfId="3" applyFont="1" applyFill="1" applyBorder="1" applyAlignment="1">
      <alignment horizontal="center"/>
    </xf>
    <xf numFmtId="0" fontId="14" fillId="5" borderId="11" xfId="3" applyFont="1" applyFill="1" applyBorder="1" applyAlignment="1">
      <alignment horizontal="center"/>
    </xf>
    <xf numFmtId="0" fontId="15" fillId="5" borderId="10" xfId="3" applyFont="1" applyFill="1" applyBorder="1" applyAlignment="1">
      <alignment horizontal="center"/>
    </xf>
    <xf numFmtId="0" fontId="14" fillId="5" borderId="10" xfId="3" applyFont="1" applyFill="1" applyBorder="1" applyAlignment="1">
      <alignment horizontal="center"/>
    </xf>
    <xf numFmtId="0" fontId="15" fillId="5" borderId="6" xfId="3" applyFont="1" applyFill="1" applyBorder="1" applyAlignment="1">
      <alignment horizontal="center"/>
    </xf>
    <xf numFmtId="0" fontId="14" fillId="5" borderId="3" xfId="3" applyFont="1" applyFill="1" applyBorder="1" applyAlignment="1">
      <alignment horizontal="center"/>
    </xf>
    <xf numFmtId="0" fontId="15" fillId="5" borderId="2" xfId="3" applyFont="1" applyFill="1" applyBorder="1" applyAlignment="1">
      <alignment horizontal="center"/>
    </xf>
    <xf numFmtId="0" fontId="14" fillId="5" borderId="2" xfId="3" applyFont="1" applyFill="1" applyBorder="1" applyAlignment="1">
      <alignment horizontal="center"/>
    </xf>
    <xf numFmtId="0" fontId="14" fillId="5" borderId="2" xfId="3" applyFill="1" applyBorder="1" applyAlignment="1">
      <alignment horizontal="center"/>
    </xf>
    <xf numFmtId="0" fontId="15" fillId="0" borderId="6" xfId="3" applyFont="1" applyFill="1" applyBorder="1" applyAlignment="1">
      <alignment horizontal="center"/>
    </xf>
    <xf numFmtId="0" fontId="14" fillId="0" borderId="6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0" fontId="14" fillId="0" borderId="2" xfId="3" applyFill="1" applyBorder="1" applyAlignment="1">
      <alignment horizontal="center"/>
    </xf>
    <xf numFmtId="0" fontId="15" fillId="5" borderId="2" xfId="3" applyFont="1" applyFill="1" applyBorder="1"/>
    <xf numFmtId="0" fontId="15" fillId="6" borderId="2" xfId="3" applyFont="1" applyFill="1" applyBorder="1" applyAlignment="1">
      <alignment horizontal="center"/>
    </xf>
    <xf numFmtId="0" fontId="14" fillId="6" borderId="2" xfId="3" applyFont="1" applyFill="1" applyBorder="1" applyAlignment="1">
      <alignment horizontal="center"/>
    </xf>
    <xf numFmtId="0" fontId="14" fillId="6" borderId="2" xfId="3" applyFill="1" applyBorder="1" applyAlignment="1">
      <alignment horizontal="center"/>
    </xf>
    <xf numFmtId="0" fontId="15" fillId="6" borderId="2" xfId="3" applyFont="1" applyFill="1" applyBorder="1"/>
    <xf numFmtId="0" fontId="14" fillId="6" borderId="0" xfId="3" applyFill="1" applyBorder="1" applyAlignment="1">
      <alignment horizontal="center"/>
    </xf>
    <xf numFmtId="0" fontId="15" fillId="6" borderId="11" xfId="3" applyFont="1" applyFill="1" applyBorder="1" applyAlignment="1">
      <alignment horizontal="center"/>
    </xf>
    <xf numFmtId="0" fontId="14" fillId="6" borderId="11" xfId="3" applyFont="1" applyFill="1" applyBorder="1" applyAlignment="1">
      <alignment horizontal="center"/>
    </xf>
    <xf numFmtId="0" fontId="6" fillId="0" borderId="0" xfId="0" quotePrefix="1" applyFont="1"/>
    <xf numFmtId="0" fontId="19" fillId="3" borderId="11" xfId="3" applyFont="1" applyFill="1" applyBorder="1" applyAlignment="1">
      <alignment horizontal="center"/>
    </xf>
    <xf numFmtId="0" fontId="19" fillId="6" borderId="11" xfId="3" applyFont="1" applyFill="1" applyBorder="1" applyAlignment="1">
      <alignment horizontal="center"/>
    </xf>
    <xf numFmtId="0" fontId="20" fillId="3" borderId="11" xfId="3" applyFont="1" applyFill="1" applyBorder="1" applyAlignment="1">
      <alignment horizontal="center"/>
    </xf>
    <xf numFmtId="164" fontId="6" fillId="0" borderId="0" xfId="0" applyNumberFormat="1" applyFont="1"/>
    <xf numFmtId="0" fontId="0" fillId="0" borderId="0" xfId="0"/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3" fontId="10" fillId="3" borderId="2" xfId="1" applyNumberFormat="1" applyFont="1" applyFill="1" applyBorder="1" applyAlignment="1">
      <alignment vertical="top"/>
    </xf>
    <xf numFmtId="3" fontId="10" fillId="0" borderId="2" xfId="1" applyNumberFormat="1" applyFont="1" applyFill="1" applyBorder="1" applyAlignment="1">
      <alignment vertical="top"/>
    </xf>
    <xf numFmtId="3" fontId="9" fillId="0" borderId="2" xfId="2" applyNumberFormat="1" applyFont="1" applyFill="1" applyBorder="1" applyAlignment="1">
      <alignment vertical="top"/>
    </xf>
    <xf numFmtId="3" fontId="9" fillId="0" borderId="2" xfId="0" applyNumberFormat="1" applyFont="1" applyFill="1" applyBorder="1" applyAlignment="1">
      <alignment vertical="top"/>
    </xf>
    <xf numFmtId="3" fontId="10" fillId="0" borderId="2" xfId="2" applyNumberFormat="1" applyFont="1" applyFill="1" applyBorder="1" applyAlignment="1">
      <alignment vertical="top"/>
    </xf>
    <xf numFmtId="3" fontId="9" fillId="3" borderId="2" xfId="0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164" fontId="9" fillId="4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3" fontId="10" fillId="0" borderId="2" xfId="1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3" fontId="9" fillId="4" borderId="3" xfId="1" applyNumberFormat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165" fontId="10" fillId="3" borderId="2" xfId="1" applyNumberFormat="1" applyFont="1" applyFill="1" applyBorder="1" applyAlignment="1">
      <alignment vertical="top"/>
    </xf>
    <xf numFmtId="165" fontId="9" fillId="3" borderId="2" xfId="0" applyNumberFormat="1" applyFont="1" applyFill="1" applyBorder="1" applyAlignment="1">
      <alignment vertical="top"/>
    </xf>
    <xf numFmtId="165" fontId="10" fillId="0" borderId="2" xfId="1" applyNumberFormat="1" applyFont="1" applyFill="1" applyBorder="1" applyAlignment="1">
      <alignment vertical="top"/>
    </xf>
    <xf numFmtId="165" fontId="9" fillId="0" borderId="2" xfId="2" applyNumberFormat="1" applyFont="1" applyFill="1" applyBorder="1" applyAlignment="1">
      <alignment vertical="top"/>
    </xf>
    <xf numFmtId="165" fontId="9" fillId="0" borderId="2" xfId="0" applyNumberFormat="1" applyFont="1" applyFill="1" applyBorder="1" applyAlignment="1">
      <alignment vertical="top"/>
    </xf>
    <xf numFmtId="165" fontId="9" fillId="4" borderId="3" xfId="1" applyNumberFormat="1" applyFont="1" applyFill="1" applyBorder="1" applyAlignment="1">
      <alignment horizontal="center" vertical="center"/>
    </xf>
    <xf numFmtId="165" fontId="9" fillId="4" borderId="4" xfId="1" applyNumberFormat="1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 vertical="center"/>
    </xf>
    <xf numFmtId="165" fontId="9" fillId="3" borderId="2" xfId="2" applyNumberFormat="1" applyFont="1" applyFill="1" applyBorder="1" applyAlignment="1">
      <alignment vertical="top"/>
    </xf>
    <xf numFmtId="165" fontId="10" fillId="0" borderId="2" xfId="2" applyNumberFormat="1" applyFont="1" applyFill="1" applyBorder="1" applyAlignment="1">
      <alignment vertical="top"/>
    </xf>
    <xf numFmtId="165" fontId="9" fillId="0" borderId="2" xfId="1" applyNumberFormat="1" applyFont="1" applyFill="1" applyBorder="1" applyAlignment="1">
      <alignment vertical="top"/>
    </xf>
    <xf numFmtId="3" fontId="9" fillId="4" borderId="2" xfId="0" applyNumberFormat="1" applyFont="1" applyFill="1" applyBorder="1" applyAlignment="1">
      <alignment vertical="top"/>
    </xf>
    <xf numFmtId="0" fontId="0" fillId="0" borderId="0" xfId="0"/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3" fontId="10" fillId="3" borderId="2" xfId="1" applyNumberFormat="1" applyFont="1" applyFill="1" applyBorder="1" applyAlignment="1">
      <alignment vertical="top"/>
    </xf>
    <xf numFmtId="3" fontId="10" fillId="0" borderId="2" xfId="1" applyNumberFormat="1" applyFont="1" applyFill="1" applyBorder="1" applyAlignment="1">
      <alignment vertical="top"/>
    </xf>
    <xf numFmtId="3" fontId="9" fillId="0" borderId="2" xfId="2" applyNumberFormat="1" applyFont="1" applyFill="1" applyBorder="1" applyAlignment="1">
      <alignment vertical="top"/>
    </xf>
    <xf numFmtId="3" fontId="9" fillId="0" borderId="2" xfId="0" applyNumberFormat="1" applyFont="1" applyFill="1" applyBorder="1" applyAlignment="1">
      <alignment vertical="top"/>
    </xf>
    <xf numFmtId="3" fontId="9" fillId="3" borderId="2" xfId="0" applyNumberFormat="1" applyFont="1" applyFill="1" applyBorder="1" applyAlignment="1">
      <alignment vertical="top"/>
    </xf>
    <xf numFmtId="0" fontId="6" fillId="0" borderId="0" xfId="0" applyFont="1"/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3" fontId="9" fillId="4" borderId="3" xfId="1" applyNumberFormat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3" fontId="6" fillId="0" borderId="0" xfId="0" applyNumberFormat="1" applyFont="1"/>
    <xf numFmtId="2" fontId="7" fillId="4" borderId="2" xfId="0" applyNumberFormat="1" applyFont="1" applyFill="1" applyBorder="1" applyAlignment="1">
      <alignment horizontal="center" vertical="top"/>
    </xf>
    <xf numFmtId="165" fontId="6" fillId="0" borderId="0" xfId="0" applyNumberFormat="1" applyFont="1"/>
    <xf numFmtId="165" fontId="8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43" fontId="10" fillId="0" borderId="0" xfId="0" applyNumberFormat="1" applyFont="1" applyFill="1" applyAlignment="1">
      <alignment vertical="top"/>
    </xf>
    <xf numFmtId="0" fontId="6" fillId="0" borderId="0" xfId="0" applyFont="1" applyAlignment="1"/>
    <xf numFmtId="3" fontId="9" fillId="4" borderId="3" xfId="1" applyNumberFormat="1" applyFont="1" applyFill="1" applyBorder="1" applyAlignment="1">
      <alignment horizontal="center" vertical="center"/>
    </xf>
    <xf numFmtId="3" fontId="10" fillId="3" borderId="2" xfId="1" applyNumberFormat="1" applyFont="1" applyFill="1" applyBorder="1" applyAlignment="1">
      <alignment vertical="top"/>
    </xf>
    <xf numFmtId="3" fontId="10" fillId="0" borderId="2" xfId="1" applyNumberFormat="1" applyFont="1" applyFill="1" applyBorder="1" applyAlignment="1">
      <alignment vertical="top"/>
    </xf>
    <xf numFmtId="3" fontId="9" fillId="0" borderId="2" xfId="1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164" fontId="9" fillId="0" borderId="2" xfId="0" applyNumberFormat="1" applyFont="1" applyFill="1" applyBorder="1" applyAlignment="1">
      <alignment vertical="top"/>
    </xf>
    <xf numFmtId="3" fontId="4" fillId="0" borderId="2" xfId="0" applyNumberFormat="1" applyFont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3" fontId="6" fillId="0" borderId="0" xfId="0" applyNumberFormat="1" applyFont="1"/>
    <xf numFmtId="3" fontId="6" fillId="0" borderId="0" xfId="0" applyNumberFormat="1" applyFont="1" applyAlignment="1">
      <alignment vertical="top"/>
    </xf>
    <xf numFmtId="0" fontId="0" fillId="0" borderId="0" xfId="0"/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3" fontId="9" fillId="4" borderId="3" xfId="1" applyNumberFormat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3" fontId="10" fillId="3" borderId="2" xfId="1" applyNumberFormat="1" applyFont="1" applyFill="1" applyBorder="1" applyAlignment="1">
      <alignment vertical="top"/>
    </xf>
    <xf numFmtId="3" fontId="10" fillId="0" borderId="2" xfId="1" applyNumberFormat="1" applyFont="1" applyFill="1" applyBorder="1" applyAlignment="1">
      <alignment vertical="top"/>
    </xf>
    <xf numFmtId="3" fontId="9" fillId="0" borderId="2" xfId="2" applyNumberFormat="1" applyFont="1" applyFill="1" applyBorder="1" applyAlignment="1">
      <alignment vertical="top"/>
    </xf>
    <xf numFmtId="3" fontId="9" fillId="0" borderId="2" xfId="0" applyNumberFormat="1" applyFont="1" applyFill="1" applyBorder="1" applyAlignment="1">
      <alignment vertical="top"/>
    </xf>
    <xf numFmtId="3" fontId="9" fillId="3" borderId="2" xfId="0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2" fontId="7" fillId="4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3" fontId="9" fillId="4" borderId="3" xfId="1" applyNumberFormat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3" fontId="10" fillId="3" borderId="2" xfId="1" applyNumberFormat="1" applyFont="1" applyFill="1" applyBorder="1" applyAlignment="1">
      <alignment vertical="top"/>
    </xf>
    <xf numFmtId="3" fontId="10" fillId="0" borderId="2" xfId="1" applyNumberFormat="1" applyFont="1" applyFill="1" applyBorder="1" applyAlignment="1">
      <alignment vertical="top"/>
    </xf>
    <xf numFmtId="3" fontId="9" fillId="0" borderId="2" xfId="2" applyNumberFormat="1" applyFont="1" applyFill="1" applyBorder="1" applyAlignment="1">
      <alignment vertical="top"/>
    </xf>
    <xf numFmtId="3" fontId="9" fillId="0" borderId="2" xfId="0" applyNumberFormat="1" applyFont="1" applyFill="1" applyBorder="1" applyAlignment="1">
      <alignment vertical="top"/>
    </xf>
    <xf numFmtId="3" fontId="9" fillId="3" borderId="2" xfId="0" applyNumberFormat="1" applyFont="1" applyFill="1" applyBorder="1" applyAlignment="1">
      <alignment vertical="top"/>
    </xf>
    <xf numFmtId="2" fontId="7" fillId="4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3" fontId="10" fillId="0" borderId="2" xfId="1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3" fontId="9" fillId="4" borderId="3" xfId="1" applyNumberFormat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vertical="top"/>
    </xf>
    <xf numFmtId="3" fontId="6" fillId="0" borderId="0" xfId="0" applyNumberFormat="1" applyFont="1"/>
    <xf numFmtId="3" fontId="6" fillId="0" borderId="0" xfId="0" applyNumberFormat="1" applyFont="1" applyAlignment="1">
      <alignment vertical="top"/>
    </xf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Alignment="1">
      <alignment vertical="top"/>
    </xf>
    <xf numFmtId="0" fontId="7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right" vertical="top"/>
    </xf>
    <xf numFmtId="3" fontId="7" fillId="0" borderId="0" xfId="0" applyNumberFormat="1" applyFont="1" applyAlignment="1"/>
    <xf numFmtId="4" fontId="4" fillId="0" borderId="2" xfId="0" applyNumberFormat="1" applyFont="1" applyFill="1" applyBorder="1" applyAlignment="1">
      <alignment horizontal="right" vertical="top"/>
    </xf>
    <xf numFmtId="2" fontId="7" fillId="3" borderId="2" xfId="0" applyNumberFormat="1" applyFont="1" applyFill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1" fillId="0" borderId="0" xfId="0" applyFont="1"/>
    <xf numFmtId="43" fontId="1" fillId="0" borderId="0" xfId="1" applyFont="1"/>
    <xf numFmtId="0" fontId="22" fillId="0" borderId="0" xfId="0" applyFont="1" applyAlignment="1">
      <alignment horizontal="center"/>
    </xf>
    <xf numFmtId="3" fontId="22" fillId="0" borderId="0" xfId="1" applyNumberFormat="1" applyFont="1"/>
    <xf numFmtId="3" fontId="1" fillId="0" borderId="0" xfId="1" applyNumberFormat="1" applyFont="1"/>
    <xf numFmtId="0" fontId="8" fillId="7" borderId="2" xfId="0" applyFont="1" applyFill="1" applyBorder="1" applyAlignment="1">
      <alignment horizontal="center" vertical="center"/>
    </xf>
    <xf numFmtId="43" fontId="21" fillId="7" borderId="15" xfId="1" applyFont="1" applyFill="1" applyBorder="1" applyAlignment="1">
      <alignment horizontal="center" vertical="center"/>
    </xf>
    <xf numFmtId="3" fontId="21" fillId="7" borderId="16" xfId="1" applyNumberFormat="1" applyFont="1" applyFill="1" applyBorder="1" applyAlignment="1">
      <alignment horizontal="center" vertical="center"/>
    </xf>
    <xf numFmtId="3" fontId="21" fillId="7" borderId="17" xfId="1" applyNumberFormat="1" applyFont="1" applyFill="1" applyBorder="1" applyAlignment="1">
      <alignment horizontal="center" vertical="center"/>
    </xf>
    <xf numFmtId="3" fontId="21" fillId="7" borderId="18" xfId="1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top"/>
    </xf>
    <xf numFmtId="0" fontId="24" fillId="3" borderId="2" xfId="0" applyFont="1" applyFill="1" applyBorder="1" applyAlignment="1">
      <alignment vertical="top" wrapText="1"/>
    </xf>
    <xf numFmtId="3" fontId="24" fillId="3" borderId="2" xfId="1" applyNumberFormat="1" applyFont="1" applyFill="1" applyBorder="1" applyAlignment="1">
      <alignment horizontal="right" vertical="center"/>
    </xf>
    <xf numFmtId="43" fontId="25" fillId="0" borderId="0" xfId="1" applyFont="1" applyFill="1" applyBorder="1"/>
    <xf numFmtId="0" fontId="25" fillId="0" borderId="0" xfId="0" applyFont="1" applyFill="1" applyBorder="1"/>
    <xf numFmtId="0" fontId="23" fillId="0" borderId="2" xfId="0" applyFont="1" applyBorder="1" applyAlignment="1">
      <alignment horizontal="center" vertical="top"/>
    </xf>
    <xf numFmtId="0" fontId="26" fillId="0" borderId="2" xfId="0" applyFont="1" applyFill="1" applyBorder="1" applyAlignment="1">
      <alignment vertical="top" wrapText="1"/>
    </xf>
    <xf numFmtId="3" fontId="24" fillId="0" borderId="2" xfId="2" applyNumberFormat="1" applyFont="1" applyFill="1" applyBorder="1" applyAlignment="1">
      <alignment vertical="top"/>
    </xf>
    <xf numFmtId="43" fontId="25" fillId="0" borderId="0" xfId="1" applyFont="1"/>
    <xf numFmtId="0" fontId="25" fillId="0" borderId="0" xfId="0" applyFont="1"/>
    <xf numFmtId="0" fontId="27" fillId="0" borderId="2" xfId="0" applyFont="1" applyBorder="1" applyAlignment="1">
      <alignment horizontal="center" vertical="top"/>
    </xf>
    <xf numFmtId="0" fontId="27" fillId="0" borderId="2" xfId="0" applyFont="1" applyBorder="1" applyAlignment="1">
      <alignment vertical="top" wrapText="1"/>
    </xf>
    <xf numFmtId="3" fontId="28" fillId="0" borderId="2" xfId="1" applyNumberFormat="1" applyFont="1" applyFill="1" applyBorder="1" applyAlignment="1">
      <alignment vertical="top"/>
    </xf>
    <xf numFmtId="3" fontId="28" fillId="0" borderId="2" xfId="2" applyNumberFormat="1" applyFont="1" applyFill="1" applyBorder="1" applyAlignment="1">
      <alignment vertical="top"/>
    </xf>
    <xf numFmtId="0" fontId="24" fillId="0" borderId="2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3" fontId="24" fillId="0" borderId="2" xfId="1" applyNumberFormat="1" applyFont="1" applyFill="1" applyBorder="1" applyAlignment="1">
      <alignment vertical="top"/>
    </xf>
    <xf numFmtId="3" fontId="24" fillId="3" borderId="2" xfId="1" applyNumberFormat="1" applyFont="1" applyFill="1" applyBorder="1" applyAlignment="1">
      <alignment horizontal="right" vertical="top"/>
    </xf>
    <xf numFmtId="0" fontId="23" fillId="0" borderId="2" xfId="0" applyFont="1" applyFill="1" applyBorder="1" applyAlignment="1">
      <alignment horizontal="center" vertical="top"/>
    </xf>
    <xf numFmtId="0" fontId="27" fillId="0" borderId="2" xfId="0" applyFont="1" applyFill="1" applyBorder="1" applyAlignment="1">
      <alignment horizontal="center" vertical="top"/>
    </xf>
    <xf numFmtId="0" fontId="27" fillId="0" borderId="2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vertical="top" wrapText="1"/>
    </xf>
    <xf numFmtId="0" fontId="25" fillId="0" borderId="19" xfId="0" applyFont="1" applyBorder="1" applyAlignment="1">
      <alignment horizontal="center" vertical="top"/>
    </xf>
    <xf numFmtId="0" fontId="24" fillId="0" borderId="19" xfId="0" applyFont="1" applyFill="1" applyBorder="1" applyAlignment="1">
      <alignment horizontal="center" vertical="top"/>
    </xf>
    <xf numFmtId="3" fontId="24" fillId="0" borderId="19" xfId="0" applyNumberFormat="1" applyFont="1" applyFill="1" applyBorder="1" applyAlignment="1">
      <alignment vertical="top"/>
    </xf>
    <xf numFmtId="3" fontId="1" fillId="0" borderId="0" xfId="0" applyNumberFormat="1" applyFont="1"/>
    <xf numFmtId="164" fontId="9" fillId="0" borderId="0" xfId="0" applyNumberFormat="1" applyFont="1" applyFill="1" applyAlignment="1">
      <alignment horizontal="center" vertical="top"/>
    </xf>
    <xf numFmtId="165" fontId="0" fillId="0" borderId="0" xfId="0" applyNumberFormat="1"/>
    <xf numFmtId="0" fontId="15" fillId="3" borderId="20" xfId="3" applyFont="1" applyFill="1" applyBorder="1" applyAlignment="1">
      <alignment horizontal="center"/>
    </xf>
    <xf numFmtId="0" fontId="14" fillId="3" borderId="5" xfId="3" applyFill="1" applyBorder="1" applyAlignment="1">
      <alignment horizontal="center"/>
    </xf>
    <xf numFmtId="0" fontId="15" fillId="3" borderId="5" xfId="3" applyFont="1" applyFill="1" applyBorder="1" applyAlignment="1">
      <alignment horizontal="center"/>
    </xf>
    <xf numFmtId="0" fontId="15" fillId="5" borderId="20" xfId="3" applyFont="1" applyFill="1" applyBorder="1" applyAlignment="1">
      <alignment horizontal="center"/>
    </xf>
    <xf numFmtId="0" fontId="14" fillId="5" borderId="7" xfId="3" applyFont="1" applyFill="1" applyBorder="1" applyAlignment="1">
      <alignment horizontal="center"/>
    </xf>
    <xf numFmtId="0" fontId="15" fillId="6" borderId="5" xfId="3" applyFont="1" applyFill="1" applyBorder="1" applyAlignment="1">
      <alignment horizontal="center"/>
    </xf>
    <xf numFmtId="0" fontId="14" fillId="6" borderId="5" xfId="3" applyFont="1" applyFill="1" applyBorder="1" applyAlignment="1">
      <alignment horizontal="center"/>
    </xf>
    <xf numFmtId="0" fontId="14" fillId="6" borderId="5" xfId="3" applyFill="1" applyBorder="1" applyAlignment="1">
      <alignment horizontal="center"/>
    </xf>
    <xf numFmtId="0" fontId="15" fillId="6" borderId="5" xfId="3" applyFont="1" applyFill="1" applyBorder="1"/>
    <xf numFmtId="0" fontId="14" fillId="5" borderId="6" xfId="3" applyFont="1" applyFill="1" applyBorder="1" applyAlignment="1">
      <alignment horizontal="center"/>
    </xf>
    <xf numFmtId="0" fontId="15" fillId="3" borderId="15" xfId="3" applyFont="1" applyFill="1" applyBorder="1" applyAlignment="1">
      <alignment horizontal="center" vertical="center"/>
    </xf>
    <xf numFmtId="0" fontId="14" fillId="3" borderId="21" xfId="3" applyFill="1" applyBorder="1" applyAlignment="1">
      <alignment horizontal="center" vertical="center"/>
    </xf>
    <xf numFmtId="0" fontId="15" fillId="3" borderId="21" xfId="3" applyFont="1" applyFill="1" applyBorder="1" applyAlignment="1">
      <alignment horizontal="center" vertical="center"/>
    </xf>
    <xf numFmtId="0" fontId="15" fillId="5" borderId="21" xfId="3" applyFont="1" applyFill="1" applyBorder="1" applyAlignment="1">
      <alignment horizontal="center" vertical="center"/>
    </xf>
    <xf numFmtId="0" fontId="14" fillId="5" borderId="22" xfId="3" applyFont="1" applyFill="1" applyBorder="1" applyAlignment="1">
      <alignment horizontal="center" vertical="center"/>
    </xf>
    <xf numFmtId="0" fontId="15" fillId="6" borderId="21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1" xfId="3" applyFill="1" applyBorder="1" applyAlignment="1">
      <alignment horizontal="center" vertical="center"/>
    </xf>
    <xf numFmtId="0" fontId="15" fillId="6" borderId="23" xfId="3" applyFont="1" applyFill="1" applyBorder="1" applyAlignment="1">
      <alignment vertical="center"/>
    </xf>
    <xf numFmtId="3" fontId="0" fillId="0" borderId="0" xfId="0" applyNumberFormat="1"/>
    <xf numFmtId="164" fontId="9" fillId="0" borderId="0" xfId="0" applyNumberFormat="1" applyFont="1" applyFill="1" applyAlignment="1">
      <alignment vertical="top"/>
    </xf>
    <xf numFmtId="0" fontId="7" fillId="0" borderId="0" xfId="0" applyFont="1" applyAlignment="1">
      <alignment horizontal="center" vertical="top"/>
    </xf>
    <xf numFmtId="4" fontId="9" fillId="0" borderId="2" xfId="2" applyNumberFormat="1" applyFont="1" applyFill="1" applyBorder="1" applyAlignment="1">
      <alignment vertical="top"/>
    </xf>
    <xf numFmtId="4" fontId="9" fillId="0" borderId="2" xfId="0" applyNumberFormat="1" applyFont="1" applyFill="1" applyBorder="1" applyAlignment="1">
      <alignment vertical="top"/>
    </xf>
    <xf numFmtId="0" fontId="9" fillId="0" borderId="2" xfId="0" applyFont="1" applyFill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top"/>
    </xf>
    <xf numFmtId="4" fontId="10" fillId="3" borderId="2" xfId="1" applyNumberFormat="1" applyFont="1" applyFill="1" applyBorder="1" applyAlignment="1">
      <alignment vertical="top"/>
    </xf>
    <xf numFmtId="4" fontId="9" fillId="3" borderId="2" xfId="2" applyNumberFormat="1" applyFont="1" applyFill="1" applyBorder="1" applyAlignment="1">
      <alignment vertical="top"/>
    </xf>
    <xf numFmtId="4" fontId="10" fillId="0" borderId="0" xfId="1" applyNumberFormat="1" applyFont="1" applyFill="1" applyAlignment="1">
      <alignment vertical="top"/>
    </xf>
    <xf numFmtId="4" fontId="9" fillId="0" borderId="0" xfId="0" applyNumberFormat="1" applyFont="1" applyFill="1" applyAlignment="1">
      <alignment vertical="top"/>
    </xf>
    <xf numFmtId="4" fontId="9" fillId="0" borderId="0" xfId="0" applyNumberFormat="1" applyFont="1" applyFill="1" applyAlignment="1">
      <alignment horizontal="center" vertical="top"/>
    </xf>
    <xf numFmtId="4" fontId="10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horizontal="center" vertical="top"/>
    </xf>
    <xf numFmtId="4" fontId="6" fillId="0" borderId="0" xfId="1" applyNumberFormat="1" applyFont="1" applyAlignment="1">
      <alignment vertical="top"/>
    </xf>
    <xf numFmtId="4" fontId="0" fillId="0" borderId="0" xfId="0" applyNumberFormat="1"/>
    <xf numFmtId="4" fontId="6" fillId="0" borderId="0" xfId="0" applyNumberFormat="1" applyFont="1" applyAlignment="1">
      <alignment vertical="top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/>
    </xf>
    <xf numFmtId="0" fontId="29" fillId="0" borderId="2" xfId="0" applyFont="1" applyBorder="1" applyAlignment="1">
      <alignment horizontal="justify" vertical="top" wrapText="1"/>
    </xf>
    <xf numFmtId="0" fontId="30" fillId="0" borderId="2" xfId="0" applyFont="1" applyBorder="1" applyAlignment="1">
      <alignment horizontal="center" vertical="top"/>
    </xf>
    <xf numFmtId="0" fontId="30" fillId="0" borderId="2" xfId="0" applyFont="1" applyBorder="1" applyAlignment="1">
      <alignment horizontal="justify" vertical="top" wrapText="1"/>
    </xf>
    <xf numFmtId="0" fontId="22" fillId="0" borderId="2" xfId="0" applyFont="1" applyBorder="1" applyAlignment="1">
      <alignment horizontal="justify" vertical="top" wrapText="1"/>
    </xf>
    <xf numFmtId="0" fontId="0" fillId="0" borderId="2" xfId="0" applyBorder="1"/>
    <xf numFmtId="4" fontId="0" fillId="0" borderId="2" xfId="0" applyNumberFormat="1" applyBorder="1"/>
    <xf numFmtId="4" fontId="12" fillId="0" borderId="2" xfId="0" applyNumberFormat="1" applyFont="1" applyBorder="1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4" fontId="8" fillId="2" borderId="3" xfId="1" applyNumberFormat="1" applyFont="1" applyFill="1" applyBorder="1" applyAlignment="1">
      <alignment horizontal="center" vertical="top"/>
    </xf>
    <xf numFmtId="4" fontId="8" fillId="2" borderId="4" xfId="1" applyNumberFormat="1" applyFont="1" applyFill="1" applyBorder="1" applyAlignment="1">
      <alignment horizontal="center" vertical="top"/>
    </xf>
    <xf numFmtId="0" fontId="6" fillId="0" borderId="0" xfId="0" quotePrefix="1" applyFont="1" applyAlignment="1">
      <alignment vertical="top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top"/>
    </xf>
    <xf numFmtId="4" fontId="7" fillId="0" borderId="14" xfId="0" applyNumberFormat="1" applyFont="1" applyBorder="1" applyAlignment="1">
      <alignment horizontal="right" vertical="center" wrapText="1"/>
    </xf>
    <xf numFmtId="43" fontId="6" fillId="0" borderId="0" xfId="1" applyFont="1" applyAlignment="1">
      <alignment vertical="top"/>
    </xf>
    <xf numFmtId="44" fontId="6" fillId="0" borderId="0" xfId="0" applyNumberFormat="1" applyFont="1" applyAlignment="1">
      <alignment vertical="top"/>
    </xf>
    <xf numFmtId="4" fontId="10" fillId="0" borderId="2" xfId="1" applyNumberFormat="1" applyFont="1" applyFill="1" applyBorder="1" applyAlignment="1">
      <alignment vertical="top"/>
    </xf>
    <xf numFmtId="43" fontId="6" fillId="0" borderId="0" xfId="0" applyNumberFormat="1" applyFont="1" applyAlignment="1">
      <alignment vertical="top"/>
    </xf>
    <xf numFmtId="0" fontId="31" fillId="0" borderId="0" xfId="0" applyFont="1"/>
    <xf numFmtId="0" fontId="32" fillId="0" borderId="0" xfId="0" applyFont="1"/>
    <xf numFmtId="4" fontId="6" fillId="0" borderId="0" xfId="1" applyNumberFormat="1" applyFont="1" applyFill="1" applyAlignment="1">
      <alignment vertical="top"/>
    </xf>
    <xf numFmtId="4" fontId="10" fillId="0" borderId="2" xfId="2" applyNumberFormat="1" applyFont="1" applyFill="1" applyBorder="1" applyAlignment="1">
      <alignment vertical="top"/>
    </xf>
    <xf numFmtId="4" fontId="9" fillId="0" borderId="2" xfId="1" applyNumberFormat="1" applyFont="1" applyFill="1" applyBorder="1" applyAlignment="1">
      <alignment vertical="top"/>
    </xf>
    <xf numFmtId="4" fontId="9" fillId="3" borderId="2" xfId="0" applyNumberFormat="1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3" borderId="7" xfId="3" applyFont="1" applyFill="1" applyBorder="1" applyAlignment="1">
      <alignment horizontal="center"/>
    </xf>
    <xf numFmtId="0" fontId="15" fillId="3" borderId="8" xfId="3" applyFont="1" applyFill="1" applyBorder="1" applyAlignment="1">
      <alignment horizontal="center"/>
    </xf>
    <xf numFmtId="0" fontId="15" fillId="5" borderId="7" xfId="3" applyFont="1" applyFill="1" applyBorder="1" applyAlignment="1">
      <alignment horizontal="center"/>
    </xf>
    <xf numFmtId="0" fontId="15" fillId="5" borderId="9" xfId="3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15" fillId="6" borderId="8" xfId="3" applyFont="1" applyFill="1" applyBorder="1" applyAlignment="1">
      <alignment horizontal="center"/>
    </xf>
    <xf numFmtId="0" fontId="15" fillId="0" borderId="0" xfId="3" applyFont="1" applyAlignment="1">
      <alignment horizontal="center"/>
    </xf>
    <xf numFmtId="0" fontId="7" fillId="0" borderId="1" xfId="0" applyFont="1" applyBorder="1" applyAlignment="1">
      <alignment horizontal="center"/>
    </xf>
    <xf numFmtId="43" fontId="8" fillId="2" borderId="3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43" fontId="22" fillId="0" borderId="0" xfId="1" applyFont="1" applyAlignment="1">
      <alignment horizontal="center"/>
    </xf>
    <xf numFmtId="3" fontId="21" fillId="7" borderId="12" xfId="1" applyNumberFormat="1" applyFont="1" applyFill="1" applyBorder="1" applyAlignment="1">
      <alignment horizontal="center"/>
    </xf>
    <xf numFmtId="3" fontId="21" fillId="7" borderId="13" xfId="1" applyNumberFormat="1" applyFont="1" applyFill="1" applyBorder="1" applyAlignment="1">
      <alignment horizontal="center"/>
    </xf>
    <xf numFmtId="3" fontId="21" fillId="7" borderId="14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2">
    <cellStyle name="Millares" xfId="1" builtinId="3"/>
    <cellStyle name="Millares 2" xfId="6"/>
    <cellStyle name="Millares 3" xfId="10"/>
    <cellStyle name="Moneda" xfId="2" builtinId="4"/>
    <cellStyle name="Moneda 2" xfId="9"/>
    <cellStyle name="Normal" xfId="0" builtinId="0"/>
    <cellStyle name="Normal 2" xfId="5"/>
    <cellStyle name="Normal 2 2" xfId="8"/>
    <cellStyle name="Normal 2 3" xfId="11"/>
    <cellStyle name="Normal 3" xfId="7"/>
    <cellStyle name="Normal 4" xfId="4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%20ANDRES/Desktop/MUNICIPIO%20HUEHUETLAN%20S.L.P.%202018/MUNICIPIO%20DE%20HUEHUETLAN/EJERCICIO%20FISCAL%202018/Presupuesto%20de%20ingresos%202019/Resultados%20Eg%202019%20HUEHUETLAN%202019%20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PE RUBROS"/>
      <sheetName val="CLA_FuenteFin"/>
      <sheetName val="CLA_TG"/>
      <sheetName val="CLA_ECO"/>
      <sheetName val="CLA_FUN"/>
      <sheetName val="CLA_PROG"/>
      <sheetName val="PE"/>
      <sheetName val="CLA_ADM"/>
      <sheetName val="Localidad"/>
      <sheetName val="Programa"/>
      <sheetName val="Adm"/>
      <sheetName val="PresMpal"/>
      <sheetName val="Pro civil"/>
      <sheetName val="C social"/>
      <sheetName val="Trasp"/>
      <sheetName val="Turismo"/>
      <sheetName val="Des tec"/>
      <sheetName val="Pens"/>
      <sheetName val="Deuda"/>
      <sheetName val="Adefas"/>
      <sheetName val="Ayudas"/>
      <sheetName val="Gastos R33"/>
      <sheetName val="Obra Infra"/>
      <sheetName val="Obra Forta"/>
      <sheetName val="Obra Otros"/>
      <sheetName val="PE_Calendario"/>
      <sheetName val="COG"/>
    </sheetNames>
    <sheetDataSet>
      <sheetData sheetId="0">
        <row r="7">
          <cell r="F7">
            <v>1240000</v>
          </cell>
        </row>
        <row r="23">
          <cell r="F23">
            <v>0</v>
          </cell>
        </row>
        <row r="27">
          <cell r="F27">
            <v>620000</v>
          </cell>
        </row>
        <row r="58">
          <cell r="F58">
            <v>25000</v>
          </cell>
        </row>
        <row r="69">
          <cell r="F69">
            <v>500000</v>
          </cell>
        </row>
        <row r="101">
          <cell r="F101">
            <v>82654059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D6">
            <v>19735610</v>
          </cell>
        </row>
        <row r="358">
          <cell r="D358">
            <v>2525000</v>
          </cell>
        </row>
        <row r="387">
          <cell r="D387">
            <v>2021000</v>
          </cell>
        </row>
        <row r="481">
          <cell r="D481">
            <v>42054059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pane ySplit="6" topLeftCell="A7" activePane="bottomLeft" state="frozen"/>
      <selection pane="bottomLeft" activeCell="B71" sqref="B71"/>
    </sheetView>
  </sheetViews>
  <sheetFormatPr baseColWidth="10" defaultColWidth="11.375" defaultRowHeight="11.8" x14ac:dyDescent="0.2"/>
  <cols>
    <col min="1" max="1" width="5.75" style="17" customWidth="1"/>
    <col min="2" max="2" width="80.875" style="19" bestFit="1" customWidth="1"/>
    <col min="3" max="3" width="17.375" style="45" customWidth="1"/>
    <col min="4" max="4" width="7.25" style="17" customWidth="1"/>
    <col min="5" max="16384" width="11.375" style="19"/>
  </cols>
  <sheetData>
    <row r="1" spans="1:7" x14ac:dyDescent="0.2">
      <c r="B1" s="429" t="s">
        <v>2253</v>
      </c>
      <c r="C1" s="429"/>
      <c r="D1" s="429"/>
      <c r="E1" s="429"/>
    </row>
    <row r="2" spans="1:7" x14ac:dyDescent="0.2">
      <c r="B2" s="429" t="s">
        <v>2240</v>
      </c>
      <c r="C2" s="429"/>
      <c r="D2" s="429"/>
    </row>
    <row r="3" spans="1:7" x14ac:dyDescent="0.2">
      <c r="B3" s="429" t="s">
        <v>1652</v>
      </c>
      <c r="C3" s="429"/>
      <c r="D3" s="429"/>
    </row>
    <row r="4" spans="1:7" x14ac:dyDescent="0.2">
      <c r="B4" s="18"/>
      <c r="C4" s="18"/>
      <c r="D4" s="18"/>
    </row>
    <row r="5" spans="1:7" x14ac:dyDescent="0.2">
      <c r="B5" s="430" t="s">
        <v>44</v>
      </c>
      <c r="C5" s="430"/>
      <c r="D5" s="430"/>
    </row>
    <row r="6" spans="1:7" ht="20.95" customHeight="1" x14ac:dyDescent="0.2">
      <c r="A6" s="57" t="s">
        <v>1653</v>
      </c>
      <c r="B6" s="57" t="s">
        <v>1698</v>
      </c>
      <c r="C6" s="57" t="s">
        <v>43</v>
      </c>
      <c r="D6" s="57" t="s">
        <v>52</v>
      </c>
    </row>
    <row r="7" spans="1:7" x14ac:dyDescent="0.2">
      <c r="A7" s="16" t="s">
        <v>53</v>
      </c>
      <c r="B7" s="21" t="s">
        <v>0</v>
      </c>
      <c r="C7" s="67">
        <f>SUM(C8:C14)</f>
        <v>19735610</v>
      </c>
      <c r="D7" s="72">
        <f t="shared" ref="D7:D15" si="0">+C7/$C$76*100</f>
        <v>23.20770035802019</v>
      </c>
      <c r="F7" s="207"/>
      <c r="G7" s="207"/>
    </row>
    <row r="8" spans="1:7" x14ac:dyDescent="0.2">
      <c r="A8" s="88" t="s">
        <v>54</v>
      </c>
      <c r="B8" s="86" t="s">
        <v>1</v>
      </c>
      <c r="C8" s="229">
        <f>+PE!C7</f>
        <v>14317000</v>
      </c>
      <c r="D8" s="315">
        <f t="shared" si="0"/>
        <v>16.835793067747844</v>
      </c>
      <c r="F8" s="207"/>
      <c r="G8" s="207"/>
    </row>
    <row r="9" spans="1:7" x14ac:dyDescent="0.2">
      <c r="A9" s="88" t="s">
        <v>73</v>
      </c>
      <c r="B9" s="86" t="s">
        <v>2</v>
      </c>
      <c r="C9" s="229">
        <f>+PE!C13</f>
        <v>702900</v>
      </c>
      <c r="D9" s="315">
        <f t="shared" si="0"/>
        <v>0.8265613569406971</v>
      </c>
      <c r="F9" s="207"/>
      <c r="G9" s="207"/>
    </row>
    <row r="10" spans="1:7" x14ac:dyDescent="0.2">
      <c r="A10" s="88" t="s">
        <v>92</v>
      </c>
      <c r="B10" s="86" t="s">
        <v>3</v>
      </c>
      <c r="C10" s="229">
        <f>+PE!C23</f>
        <v>2115710</v>
      </c>
      <c r="D10" s="315">
        <f t="shared" si="0"/>
        <v>2.487927341717175</v>
      </c>
      <c r="F10" s="207"/>
      <c r="G10" s="207"/>
    </row>
    <row r="11" spans="1:7" x14ac:dyDescent="0.2">
      <c r="A11" s="88" t="s">
        <v>131</v>
      </c>
      <c r="B11" s="86" t="s">
        <v>4</v>
      </c>
      <c r="C11" s="229"/>
      <c r="D11" s="315">
        <f t="shared" si="0"/>
        <v>0</v>
      </c>
      <c r="F11" s="207"/>
      <c r="G11" s="207"/>
    </row>
    <row r="12" spans="1:7" x14ac:dyDescent="0.2">
      <c r="A12" s="88" t="s">
        <v>158</v>
      </c>
      <c r="B12" s="87" t="s">
        <v>159</v>
      </c>
      <c r="C12" s="389">
        <f>+PE!C40</f>
        <v>2600000</v>
      </c>
      <c r="D12" s="315">
        <f t="shared" si="0"/>
        <v>3.0574185916144723</v>
      </c>
      <c r="F12" s="207"/>
      <c r="G12" s="207"/>
    </row>
    <row r="13" spans="1:7" x14ac:dyDescent="0.2">
      <c r="A13" s="88" t="s">
        <v>197</v>
      </c>
      <c r="B13" s="86" t="s">
        <v>5</v>
      </c>
      <c r="C13" s="389">
        <f>+PE!D57</f>
        <v>0</v>
      </c>
      <c r="D13" s="315">
        <f t="shared" si="0"/>
        <v>0</v>
      </c>
      <c r="F13" s="207"/>
      <c r="G13" s="207"/>
    </row>
    <row r="14" spans="1:7" x14ac:dyDescent="0.2">
      <c r="A14" s="88" t="s">
        <v>204</v>
      </c>
      <c r="B14" s="86" t="s">
        <v>6</v>
      </c>
      <c r="C14" s="389">
        <f>+PE!D61</f>
        <v>0</v>
      </c>
      <c r="D14" s="315">
        <f t="shared" si="0"/>
        <v>0</v>
      </c>
      <c r="F14" s="207"/>
      <c r="G14" s="207"/>
    </row>
    <row r="15" spans="1:7" x14ac:dyDescent="0.2">
      <c r="A15" s="16" t="s">
        <v>209</v>
      </c>
      <c r="B15" s="21" t="s">
        <v>7</v>
      </c>
      <c r="C15" s="72">
        <f>SUM(C16:C24)</f>
        <v>4494065.4000000004</v>
      </c>
      <c r="D15" s="72">
        <f t="shared" si="0"/>
        <v>5.2847073484197429</v>
      </c>
      <c r="F15" s="207"/>
      <c r="G15" s="207"/>
    </row>
    <row r="16" spans="1:7" x14ac:dyDescent="0.2">
      <c r="A16" s="88" t="s">
        <v>210</v>
      </c>
      <c r="B16" s="86" t="s">
        <v>211</v>
      </c>
      <c r="C16" s="389">
        <f>+PE!C65</f>
        <v>618065.4</v>
      </c>
      <c r="D16" s="315">
        <f t="shared" ref="D16:D24" si="1">+C16/$C$76*100</f>
        <v>0.72680178645909055</v>
      </c>
      <c r="F16" s="207"/>
      <c r="G16" s="207"/>
    </row>
    <row r="17" spans="1:7" x14ac:dyDescent="0.2">
      <c r="A17" s="88" t="s">
        <v>244</v>
      </c>
      <c r="B17" s="86" t="s">
        <v>8</v>
      </c>
      <c r="C17" s="389">
        <f>+PE!C82</f>
        <v>150000</v>
      </c>
      <c r="D17" s="315">
        <f t="shared" si="1"/>
        <v>0.17638953413160416</v>
      </c>
      <c r="F17" s="207"/>
      <c r="G17" s="207"/>
    </row>
    <row r="18" spans="1:7" x14ac:dyDescent="0.2">
      <c r="A18" s="88" t="s">
        <v>263</v>
      </c>
      <c r="B18" s="86" t="s">
        <v>1651</v>
      </c>
      <c r="C18" s="389">
        <f>+PE!C92</f>
        <v>0</v>
      </c>
      <c r="D18" s="315">
        <f t="shared" si="1"/>
        <v>0</v>
      </c>
      <c r="F18" s="207"/>
      <c r="G18" s="207"/>
    </row>
    <row r="19" spans="1:7" x14ac:dyDescent="0.2">
      <c r="A19" s="88" t="s">
        <v>300</v>
      </c>
      <c r="B19" s="86" t="s">
        <v>301</v>
      </c>
      <c r="C19" s="389">
        <f>+PE!C109</f>
        <v>870000</v>
      </c>
      <c r="D19" s="315">
        <f t="shared" si="1"/>
        <v>1.0230592979633042</v>
      </c>
      <c r="F19" s="207"/>
      <c r="G19" s="207"/>
    </row>
    <row r="20" spans="1:7" x14ac:dyDescent="0.2">
      <c r="A20" s="88" t="s">
        <v>338</v>
      </c>
      <c r="B20" s="86" t="s">
        <v>339</v>
      </c>
      <c r="C20" s="389">
        <f>+PE!C128</f>
        <v>260000</v>
      </c>
      <c r="D20" s="315">
        <f t="shared" si="1"/>
        <v>0.30574185916144719</v>
      </c>
      <c r="F20" s="207"/>
      <c r="G20" s="207"/>
    </row>
    <row r="21" spans="1:7" x14ac:dyDescent="0.2">
      <c r="A21" s="88" t="s">
        <v>370</v>
      </c>
      <c r="B21" s="86" t="s">
        <v>9</v>
      </c>
      <c r="C21" s="389">
        <f>+PE!C144</f>
        <v>845000</v>
      </c>
      <c r="D21" s="315">
        <f t="shared" si="1"/>
        <v>0.99366104227470342</v>
      </c>
      <c r="F21" s="207"/>
      <c r="G21" s="207"/>
    </row>
    <row r="22" spans="1:7" x14ac:dyDescent="0.2">
      <c r="A22" s="88" t="s">
        <v>380</v>
      </c>
      <c r="B22" s="86" t="s">
        <v>381</v>
      </c>
      <c r="C22" s="389">
        <f>+PE!C150</f>
        <v>388000</v>
      </c>
      <c r="D22" s="315">
        <f t="shared" si="1"/>
        <v>0.45626092828708281</v>
      </c>
      <c r="F22" s="207"/>
      <c r="G22" s="207"/>
    </row>
    <row r="23" spans="1:7" x14ac:dyDescent="0.2">
      <c r="A23" s="88" t="s">
        <v>402</v>
      </c>
      <c r="B23" s="86" t="s">
        <v>10</v>
      </c>
      <c r="C23" s="389">
        <f>+PE!C161</f>
        <v>300000</v>
      </c>
      <c r="D23" s="315">
        <f t="shared" si="1"/>
        <v>0.35277906826320832</v>
      </c>
      <c r="F23" s="207"/>
      <c r="G23" s="207"/>
    </row>
    <row r="24" spans="1:7" x14ac:dyDescent="0.2">
      <c r="A24" s="88" t="s">
        <v>415</v>
      </c>
      <c r="B24" s="86" t="s">
        <v>11</v>
      </c>
      <c r="C24" s="389">
        <f>+PE!C168</f>
        <v>1063000</v>
      </c>
      <c r="D24" s="315">
        <f t="shared" si="1"/>
        <v>1.2500138318793015</v>
      </c>
      <c r="F24" s="207"/>
      <c r="G24" s="207"/>
    </row>
    <row r="25" spans="1:7" x14ac:dyDescent="0.2">
      <c r="A25" s="16" t="s">
        <v>452</v>
      </c>
      <c r="B25" s="21" t="s">
        <v>453</v>
      </c>
      <c r="C25" s="72">
        <f>SUM(C26:C34)</f>
        <v>12940700</v>
      </c>
      <c r="D25" s="72">
        <f>+C25/$C$76*100</f>
        <v>15.217360295578999</v>
      </c>
      <c r="F25" s="207"/>
      <c r="G25" s="207"/>
    </row>
    <row r="26" spans="1:7" x14ac:dyDescent="0.2">
      <c r="A26" s="88" t="s">
        <v>454</v>
      </c>
      <c r="B26" s="86" t="s">
        <v>455</v>
      </c>
      <c r="C26" s="389">
        <f>+PE!C188</f>
        <v>5664000</v>
      </c>
      <c r="D26" s="315">
        <f t="shared" ref="D26:D34" si="2">+C26/$C$76*100</f>
        <v>6.660468808809374</v>
      </c>
      <c r="F26" s="207"/>
      <c r="G26" s="207"/>
    </row>
    <row r="27" spans="1:7" x14ac:dyDescent="0.2">
      <c r="A27" s="88" t="s">
        <v>498</v>
      </c>
      <c r="B27" s="86" t="s">
        <v>499</v>
      </c>
      <c r="C27" s="389">
        <f>+PE!C210</f>
        <v>293000</v>
      </c>
      <c r="D27" s="315">
        <f t="shared" si="2"/>
        <v>0.34454755667040016</v>
      </c>
      <c r="F27" s="207"/>
      <c r="G27" s="207"/>
    </row>
    <row r="28" spans="1:7" x14ac:dyDescent="0.2">
      <c r="A28" s="88" t="s">
        <v>544</v>
      </c>
      <c r="B28" s="86" t="s">
        <v>545</v>
      </c>
      <c r="C28" s="389">
        <f>+PE!C229</f>
        <v>1074000</v>
      </c>
      <c r="D28" s="315">
        <f t="shared" si="2"/>
        <v>1.2629490643822858</v>
      </c>
      <c r="F28" s="207"/>
      <c r="G28" s="207"/>
    </row>
    <row r="29" spans="1:7" x14ac:dyDescent="0.2">
      <c r="A29" s="88" t="s">
        <v>588</v>
      </c>
      <c r="B29" s="86" t="s">
        <v>12</v>
      </c>
      <c r="C29" s="389">
        <f>+PE!C251</f>
        <v>116500</v>
      </c>
      <c r="D29" s="315">
        <f t="shared" si="2"/>
        <v>0.13699587150887924</v>
      </c>
      <c r="F29" s="207"/>
      <c r="G29" s="207"/>
    </row>
    <row r="30" spans="1:7" x14ac:dyDescent="0.2">
      <c r="A30" s="88" t="s">
        <v>629</v>
      </c>
      <c r="B30" s="86" t="s">
        <v>630</v>
      </c>
      <c r="C30" s="389">
        <f>+PE!C270</f>
        <v>754900</v>
      </c>
      <c r="D30" s="315">
        <f t="shared" si="2"/>
        <v>0.88770972877298648</v>
      </c>
      <c r="F30" s="207"/>
      <c r="G30" s="207"/>
    </row>
    <row r="31" spans="1:7" x14ac:dyDescent="0.2">
      <c r="A31" s="88" t="s">
        <v>671</v>
      </c>
      <c r="B31" s="86" t="s">
        <v>672</v>
      </c>
      <c r="C31" s="389">
        <f>+PE!C289</f>
        <v>0</v>
      </c>
      <c r="D31" s="315">
        <f t="shared" si="2"/>
        <v>0</v>
      </c>
      <c r="F31" s="207"/>
      <c r="G31" s="207"/>
    </row>
    <row r="32" spans="1:7" x14ac:dyDescent="0.2">
      <c r="A32" s="88" t="s">
        <v>705</v>
      </c>
      <c r="B32" s="86" t="s">
        <v>13</v>
      </c>
      <c r="C32" s="389">
        <f>+PE!C306</f>
        <v>1020000</v>
      </c>
      <c r="D32" s="315">
        <f t="shared" si="2"/>
        <v>1.1994488320949082</v>
      </c>
      <c r="F32" s="207"/>
      <c r="G32" s="207"/>
    </row>
    <row r="33" spans="1:7" x14ac:dyDescent="0.2">
      <c r="A33" s="88" t="s">
        <v>744</v>
      </c>
      <c r="B33" s="86" t="s">
        <v>745</v>
      </c>
      <c r="C33" s="389">
        <f>+PE!C326</f>
        <v>2459000</v>
      </c>
      <c r="D33" s="315">
        <f t="shared" si="2"/>
        <v>2.8916124295307641</v>
      </c>
      <c r="F33" s="207"/>
      <c r="G33" s="207"/>
    </row>
    <row r="34" spans="1:7" x14ac:dyDescent="0.2">
      <c r="A34" s="88" t="s">
        <v>772</v>
      </c>
      <c r="B34" s="86" t="s">
        <v>14</v>
      </c>
      <c r="C34" s="389">
        <f>+PE!C340</f>
        <v>1559300</v>
      </c>
      <c r="D34" s="315">
        <f t="shared" si="2"/>
        <v>1.8336280038094024</v>
      </c>
      <c r="F34" s="207"/>
      <c r="G34" s="207"/>
    </row>
    <row r="35" spans="1:7" x14ac:dyDescent="0.2">
      <c r="A35" s="16" t="s">
        <v>814</v>
      </c>
      <c r="B35" s="21" t="s">
        <v>15</v>
      </c>
      <c r="C35" s="72">
        <f>SUM(C36:C42)</f>
        <v>2525000</v>
      </c>
      <c r="D35" s="72">
        <f>+C35/$C$76*100</f>
        <v>2.9692238245486702</v>
      </c>
      <c r="F35" s="207"/>
      <c r="G35" s="207"/>
    </row>
    <row r="36" spans="1:7" x14ac:dyDescent="0.2">
      <c r="A36" s="88" t="s">
        <v>815</v>
      </c>
      <c r="B36" s="86" t="s">
        <v>816</v>
      </c>
      <c r="C36" s="389">
        <f>+PE!D1</f>
        <v>0</v>
      </c>
      <c r="D36" s="315">
        <f t="shared" ref="D36:D42" si="3">+C36/$C$76*100</f>
        <v>0</v>
      </c>
      <c r="F36" s="207"/>
      <c r="G36" s="207"/>
    </row>
    <row r="37" spans="1:7" x14ac:dyDescent="0.2">
      <c r="A37" s="88" t="s">
        <v>857</v>
      </c>
      <c r="B37" s="86" t="s">
        <v>16</v>
      </c>
      <c r="C37" s="389">
        <f>+PE!C359</f>
        <v>0</v>
      </c>
      <c r="D37" s="315">
        <f t="shared" si="3"/>
        <v>0</v>
      </c>
      <c r="F37" s="207"/>
      <c r="G37" s="207"/>
    </row>
    <row r="38" spans="1:7" x14ac:dyDescent="0.2">
      <c r="A38" s="88" t="s">
        <v>878</v>
      </c>
      <c r="B38" s="86" t="s">
        <v>17</v>
      </c>
      <c r="C38" s="389"/>
      <c r="D38" s="315">
        <f t="shared" si="3"/>
        <v>0</v>
      </c>
      <c r="F38" s="207"/>
      <c r="G38" s="207"/>
    </row>
    <row r="39" spans="1:7" x14ac:dyDescent="0.2">
      <c r="A39" s="88" t="s">
        <v>909</v>
      </c>
      <c r="B39" s="86" t="s">
        <v>20</v>
      </c>
      <c r="C39" s="389">
        <f>+PE!C365</f>
        <v>2040000</v>
      </c>
      <c r="D39" s="315">
        <f t="shared" si="3"/>
        <v>2.3988976641898163</v>
      </c>
      <c r="F39" s="207"/>
      <c r="G39" s="207"/>
    </row>
    <row r="40" spans="1:7" x14ac:dyDescent="0.2">
      <c r="A40" s="88" t="s">
        <v>942</v>
      </c>
      <c r="B40" s="86" t="s">
        <v>21</v>
      </c>
      <c r="C40" s="389">
        <f>+PE!C382</f>
        <v>485000</v>
      </c>
      <c r="D40" s="315">
        <f t="shared" si="3"/>
        <v>0.57032616035885342</v>
      </c>
      <c r="F40" s="207"/>
      <c r="G40" s="207"/>
    </row>
    <row r="41" spans="1:7" x14ac:dyDescent="0.2">
      <c r="A41" s="88" t="s">
        <v>951</v>
      </c>
      <c r="B41" s="86" t="s">
        <v>22</v>
      </c>
      <c r="C41" s="389"/>
      <c r="D41" s="315">
        <f t="shared" si="3"/>
        <v>0</v>
      </c>
      <c r="F41" s="207"/>
      <c r="G41" s="207"/>
    </row>
    <row r="42" spans="1:7" x14ac:dyDescent="0.2">
      <c r="A42" s="88" t="s">
        <v>976</v>
      </c>
      <c r="B42" s="86" t="s">
        <v>23</v>
      </c>
      <c r="C42" s="389"/>
      <c r="D42" s="315">
        <f t="shared" si="3"/>
        <v>0</v>
      </c>
      <c r="F42" s="207"/>
      <c r="G42" s="207"/>
    </row>
    <row r="43" spans="1:7" x14ac:dyDescent="0.2">
      <c r="A43" s="16" t="s">
        <v>989</v>
      </c>
      <c r="B43" s="21" t="s">
        <v>990</v>
      </c>
      <c r="C43" s="72">
        <f>SUM(C44:C52)</f>
        <v>2021000</v>
      </c>
      <c r="D43" s="72">
        <f>+C43/$C$76*100</f>
        <v>2.3765549898664799</v>
      </c>
      <c r="F43" s="207"/>
      <c r="G43" s="207"/>
    </row>
    <row r="44" spans="1:7" x14ac:dyDescent="0.2">
      <c r="A44" s="88" t="s">
        <v>991</v>
      </c>
      <c r="B44" s="86" t="s">
        <v>992</v>
      </c>
      <c r="C44" s="389">
        <f>+PE!C388</f>
        <v>781000</v>
      </c>
      <c r="D44" s="315">
        <f t="shared" ref="D44:D52" si="4">+C44/$C$76*100</f>
        <v>0.91840150771188567</v>
      </c>
      <c r="F44" s="207"/>
      <c r="G44" s="207"/>
    </row>
    <row r="45" spans="1:7" x14ac:dyDescent="0.2">
      <c r="A45" s="88" t="s">
        <v>1017</v>
      </c>
      <c r="B45" s="86" t="s">
        <v>1018</v>
      </c>
      <c r="C45" s="389">
        <f>+PE!C401</f>
        <v>400000</v>
      </c>
      <c r="D45" s="315">
        <f t="shared" si="4"/>
        <v>0.47037209101761113</v>
      </c>
      <c r="F45" s="207"/>
      <c r="G45" s="207"/>
    </row>
    <row r="46" spans="1:7" x14ac:dyDescent="0.2">
      <c r="A46" s="88" t="s">
        <v>1035</v>
      </c>
      <c r="B46" s="86" t="s">
        <v>1036</v>
      </c>
      <c r="C46" s="389">
        <f>+PE!C410</f>
        <v>0</v>
      </c>
      <c r="D46" s="315">
        <f t="shared" si="4"/>
        <v>0</v>
      </c>
      <c r="F46" s="207"/>
      <c r="G46" s="207"/>
    </row>
    <row r="47" spans="1:7" x14ac:dyDescent="0.2">
      <c r="A47" s="88" t="s">
        <v>1045</v>
      </c>
      <c r="B47" s="86" t="s">
        <v>24</v>
      </c>
      <c r="C47" s="389">
        <f>+PE!C415</f>
        <v>460000</v>
      </c>
      <c r="D47" s="315">
        <f t="shared" si="4"/>
        <v>0.54092790467025276</v>
      </c>
      <c r="F47" s="207"/>
      <c r="G47" s="207"/>
    </row>
    <row r="48" spans="1:7" x14ac:dyDescent="0.2">
      <c r="A48" s="88" t="s">
        <v>1070</v>
      </c>
      <c r="B48" s="86" t="s">
        <v>1071</v>
      </c>
      <c r="C48" s="389">
        <f>+PE!C428</f>
        <v>0</v>
      </c>
      <c r="D48" s="315">
        <f t="shared" si="4"/>
        <v>0</v>
      </c>
      <c r="F48" s="207"/>
      <c r="G48" s="207"/>
    </row>
    <row r="49" spans="1:7" x14ac:dyDescent="0.2">
      <c r="A49" s="88" t="s">
        <v>1075</v>
      </c>
      <c r="B49" s="86" t="s">
        <v>1076</v>
      </c>
      <c r="C49" s="389">
        <f>+PE!C431</f>
        <v>300000</v>
      </c>
      <c r="D49" s="315">
        <f t="shared" si="4"/>
        <v>0.35277906826320832</v>
      </c>
      <c r="F49" s="207"/>
      <c r="G49" s="207"/>
    </row>
    <row r="50" spans="1:7" x14ac:dyDescent="0.2">
      <c r="A50" s="88" t="s">
        <v>1109</v>
      </c>
      <c r="B50" s="86" t="s">
        <v>1110</v>
      </c>
      <c r="C50" s="389">
        <f>+PE!C448</f>
        <v>0</v>
      </c>
      <c r="D50" s="315">
        <f t="shared" si="4"/>
        <v>0</v>
      </c>
      <c r="F50" s="207"/>
      <c r="G50" s="207"/>
    </row>
    <row r="51" spans="1:7" x14ac:dyDescent="0.2">
      <c r="A51" s="88" t="s">
        <v>1147</v>
      </c>
      <c r="B51" s="86" t="s">
        <v>26</v>
      </c>
      <c r="C51" s="389">
        <f>+PE!C467</f>
        <v>0</v>
      </c>
      <c r="D51" s="315">
        <f t="shared" si="4"/>
        <v>0</v>
      </c>
      <c r="F51" s="207"/>
      <c r="G51" s="207"/>
    </row>
    <row r="52" spans="1:7" x14ac:dyDescent="0.2">
      <c r="A52" s="88" t="s">
        <v>1165</v>
      </c>
      <c r="B52" s="86" t="s">
        <v>1166</v>
      </c>
      <c r="C52" s="389">
        <f>+PE!C476</f>
        <v>80000</v>
      </c>
      <c r="D52" s="315">
        <f t="shared" si="4"/>
        <v>9.407441820352222E-2</v>
      </c>
      <c r="F52" s="207"/>
      <c r="G52" s="207"/>
    </row>
    <row r="53" spans="1:7" x14ac:dyDescent="0.2">
      <c r="A53" s="16" t="s">
        <v>1203</v>
      </c>
      <c r="B53" s="21" t="s">
        <v>1204</v>
      </c>
      <c r="C53" s="72">
        <f>SUM(C54:C56)</f>
        <v>42054059</v>
      </c>
      <c r="D53" s="72">
        <f>+C53/$C$76*100</f>
        <v>49.452639169019967</v>
      </c>
      <c r="F53" s="207"/>
      <c r="G53" s="207"/>
    </row>
    <row r="54" spans="1:7" x14ac:dyDescent="0.2">
      <c r="A54" s="88" t="s">
        <v>1205</v>
      </c>
      <c r="B54" s="86" t="s">
        <v>1206</v>
      </c>
      <c r="C54" s="389">
        <f>+PE!C482</f>
        <v>42054059</v>
      </c>
      <c r="D54" s="315">
        <f t="shared" ref="D54:D56" si="5">+C54/$C$76*100</f>
        <v>49.452639169019967</v>
      </c>
      <c r="F54" s="207"/>
      <c r="G54" s="207"/>
    </row>
    <row r="55" spans="1:7" x14ac:dyDescent="0.2">
      <c r="A55" s="88" t="s">
        <v>1253</v>
      </c>
      <c r="B55" s="86" t="s">
        <v>27</v>
      </c>
      <c r="C55" s="389">
        <f>+PE!C506</f>
        <v>0</v>
      </c>
      <c r="D55" s="315">
        <f t="shared" si="5"/>
        <v>0</v>
      </c>
      <c r="F55" s="207"/>
      <c r="G55" s="207"/>
    </row>
    <row r="56" spans="1:7" x14ac:dyDescent="0.2">
      <c r="A56" s="88" t="s">
        <v>1277</v>
      </c>
      <c r="B56" s="86" t="s">
        <v>1278</v>
      </c>
      <c r="C56" s="389">
        <f>+PE!C530</f>
        <v>0</v>
      </c>
      <c r="D56" s="315">
        <f t="shared" si="5"/>
        <v>0</v>
      </c>
      <c r="F56" s="207"/>
      <c r="G56" s="207"/>
    </row>
    <row r="57" spans="1:7" x14ac:dyDescent="0.2">
      <c r="A57" s="16" t="s">
        <v>1303</v>
      </c>
      <c r="B57" s="21" t="s">
        <v>28</v>
      </c>
      <c r="C57" s="72">
        <f>SUM(C58:C64)</f>
        <v>0</v>
      </c>
      <c r="D57" s="72">
        <f>+C57/$C$76*100</f>
        <v>0</v>
      </c>
      <c r="F57" s="207"/>
      <c r="G57" s="207"/>
    </row>
    <row r="58" spans="1:7" x14ac:dyDescent="0.2">
      <c r="A58" s="88" t="s">
        <v>1304</v>
      </c>
      <c r="B58" s="86" t="s">
        <v>1305</v>
      </c>
      <c r="C58" s="389"/>
      <c r="D58" s="315">
        <f t="shared" ref="D58:D64" si="6">+C58/$C$76*100</f>
        <v>0</v>
      </c>
      <c r="F58" s="207"/>
      <c r="G58" s="207"/>
    </row>
    <row r="59" spans="1:7" x14ac:dyDescent="0.2">
      <c r="A59" s="88" t="s">
        <v>1314</v>
      </c>
      <c r="B59" s="86" t="s">
        <v>1315</v>
      </c>
      <c r="C59" s="389"/>
      <c r="D59" s="315">
        <f t="shared" si="6"/>
        <v>0</v>
      </c>
      <c r="F59" s="207"/>
      <c r="G59" s="207"/>
    </row>
    <row r="60" spans="1:7" x14ac:dyDescent="0.2">
      <c r="A60" s="88" t="s">
        <v>1352</v>
      </c>
      <c r="B60" s="86" t="s">
        <v>29</v>
      </c>
      <c r="C60" s="389"/>
      <c r="D60" s="315">
        <f t="shared" si="6"/>
        <v>0</v>
      </c>
      <c r="F60" s="207"/>
      <c r="G60" s="207"/>
    </row>
    <row r="61" spans="1:7" x14ac:dyDescent="0.2">
      <c r="A61" s="88" t="s">
        <v>1377</v>
      </c>
      <c r="B61" s="86" t="s">
        <v>1378</v>
      </c>
      <c r="C61" s="389"/>
      <c r="D61" s="315">
        <f t="shared" si="6"/>
        <v>0</v>
      </c>
      <c r="F61" s="207"/>
      <c r="G61" s="207"/>
    </row>
    <row r="62" spans="1:7" x14ac:dyDescent="0.2">
      <c r="A62" s="88" t="s">
        <v>1415</v>
      </c>
      <c r="B62" s="86" t="s">
        <v>1416</v>
      </c>
      <c r="C62" s="389"/>
      <c r="D62" s="315">
        <f t="shared" si="6"/>
        <v>0</v>
      </c>
      <c r="F62" s="207"/>
      <c r="G62" s="207"/>
    </row>
    <row r="63" spans="1:7" x14ac:dyDescent="0.2">
      <c r="A63" s="89" t="s">
        <v>1453</v>
      </c>
      <c r="B63" s="86" t="s">
        <v>30</v>
      </c>
      <c r="C63" s="389"/>
      <c r="D63" s="315">
        <f t="shared" si="6"/>
        <v>0</v>
      </c>
      <c r="F63" s="207"/>
      <c r="G63" s="207"/>
    </row>
    <row r="64" spans="1:7" x14ac:dyDescent="0.2">
      <c r="A64" s="88" t="s">
        <v>1462</v>
      </c>
      <c r="B64" s="86" t="s">
        <v>31</v>
      </c>
      <c r="C64" s="389"/>
      <c r="D64" s="315">
        <f t="shared" si="6"/>
        <v>0</v>
      </c>
      <c r="F64" s="207"/>
      <c r="G64" s="207"/>
    </row>
    <row r="65" spans="1:7" x14ac:dyDescent="0.2">
      <c r="A65" s="16" t="s">
        <v>1475</v>
      </c>
      <c r="B65" s="21" t="s">
        <v>32</v>
      </c>
      <c r="C65" s="72">
        <f>SUM(C66:C68)</f>
        <v>0</v>
      </c>
      <c r="D65" s="72">
        <f>+C65/$C$76*100</f>
        <v>0</v>
      </c>
      <c r="F65" s="207"/>
      <c r="G65" s="207"/>
    </row>
    <row r="66" spans="1:7" x14ac:dyDescent="0.2">
      <c r="A66" s="88" t="s">
        <v>1476</v>
      </c>
      <c r="B66" s="86" t="s">
        <v>33</v>
      </c>
      <c r="C66" s="389"/>
      <c r="D66" s="315">
        <f t="shared" ref="D66:D68" si="7">+C66/$C$76*100</f>
        <v>0</v>
      </c>
      <c r="F66" s="207"/>
      <c r="G66" s="207"/>
    </row>
    <row r="67" spans="1:7" x14ac:dyDescent="0.2">
      <c r="A67" s="88" t="s">
        <v>1501</v>
      </c>
      <c r="B67" s="86" t="s">
        <v>1502</v>
      </c>
      <c r="C67" s="389"/>
      <c r="D67" s="315">
        <f t="shared" si="7"/>
        <v>0</v>
      </c>
      <c r="F67" s="207"/>
      <c r="G67" s="207"/>
    </row>
    <row r="68" spans="1:7" x14ac:dyDescent="0.2">
      <c r="A68" s="88" t="s">
        <v>1523</v>
      </c>
      <c r="B68" s="86" t="s">
        <v>34</v>
      </c>
      <c r="C68" s="389"/>
      <c r="D68" s="315">
        <f t="shared" si="7"/>
        <v>0</v>
      </c>
      <c r="F68" s="207"/>
      <c r="G68" s="207"/>
    </row>
    <row r="69" spans="1:7" x14ac:dyDescent="0.2">
      <c r="A69" s="16" t="s">
        <v>1536</v>
      </c>
      <c r="B69" s="21" t="s">
        <v>1537</v>
      </c>
      <c r="C69" s="72">
        <f>SUM(C70:C75)</f>
        <v>1268624.6000000001</v>
      </c>
      <c r="D69" s="72">
        <f>+C69/$C$76*100</f>
        <v>1.4918140145459513</v>
      </c>
      <c r="F69" s="207"/>
      <c r="G69" s="207"/>
    </row>
    <row r="70" spans="1:7" x14ac:dyDescent="0.2">
      <c r="A70" s="88" t="s">
        <v>1538</v>
      </c>
      <c r="B70" s="86" t="s">
        <v>1539</v>
      </c>
      <c r="C70" s="389">
        <f>+PE!C544</f>
        <v>0</v>
      </c>
      <c r="D70" s="315">
        <f t="shared" ref="D70:D75" si="8">+C70/$C$76*100</f>
        <v>0</v>
      </c>
      <c r="F70" s="207"/>
      <c r="G70" s="207"/>
    </row>
    <row r="71" spans="1:7" x14ac:dyDescent="0.2">
      <c r="A71" s="88" t="s">
        <v>1572</v>
      </c>
      <c r="B71" s="86" t="s">
        <v>1573</v>
      </c>
      <c r="C71" s="389">
        <f>+PE!C547</f>
        <v>0</v>
      </c>
      <c r="D71" s="315">
        <f t="shared" si="8"/>
        <v>0</v>
      </c>
      <c r="F71" s="207"/>
      <c r="G71" s="207"/>
    </row>
    <row r="72" spans="1:7" x14ac:dyDescent="0.2">
      <c r="A72" s="88" t="s">
        <v>1606</v>
      </c>
      <c r="B72" s="86" t="s">
        <v>35</v>
      </c>
      <c r="C72" s="389">
        <f>+PE!C550</f>
        <v>0</v>
      </c>
      <c r="D72" s="315">
        <f t="shared" si="8"/>
        <v>0</v>
      </c>
      <c r="F72" s="207"/>
      <c r="G72" s="207"/>
    </row>
    <row r="73" spans="1:7" x14ac:dyDescent="0.2">
      <c r="A73" s="88" t="s">
        <v>1615</v>
      </c>
      <c r="B73" s="86" t="s">
        <v>36</v>
      </c>
      <c r="C73" s="389">
        <f>+PE!C553</f>
        <v>0</v>
      </c>
      <c r="D73" s="315">
        <f t="shared" si="8"/>
        <v>0</v>
      </c>
      <c r="F73" s="207"/>
      <c r="G73" s="207"/>
    </row>
    <row r="74" spans="1:7" x14ac:dyDescent="0.2">
      <c r="A74" s="88" t="s">
        <v>1624</v>
      </c>
      <c r="B74" s="86" t="s">
        <v>1625</v>
      </c>
      <c r="C74" s="389"/>
      <c r="D74" s="315">
        <f t="shared" si="8"/>
        <v>0</v>
      </c>
      <c r="F74" s="207"/>
      <c r="G74" s="207"/>
    </row>
    <row r="75" spans="1:7" x14ac:dyDescent="0.2">
      <c r="A75" s="88" t="s">
        <v>1643</v>
      </c>
      <c r="B75" s="86" t="s">
        <v>1644</v>
      </c>
      <c r="C75" s="389">
        <f>+PE!C556</f>
        <v>1268624.6000000001</v>
      </c>
      <c r="D75" s="315">
        <f t="shared" si="8"/>
        <v>1.4918140145459513</v>
      </c>
      <c r="F75" s="207"/>
      <c r="G75" s="207"/>
    </row>
    <row r="76" spans="1:7" x14ac:dyDescent="0.2">
      <c r="A76" s="35"/>
      <c r="B76" s="388" t="s">
        <v>2127</v>
      </c>
      <c r="C76" s="390">
        <f>+C69+C65+C57+C53+C43+C35+C25+C15+C7</f>
        <v>85039059</v>
      </c>
      <c r="D76" s="39">
        <v>100</v>
      </c>
      <c r="F76" s="207"/>
      <c r="G76" s="207"/>
    </row>
    <row r="77" spans="1:7" x14ac:dyDescent="0.2">
      <c r="B77" s="40"/>
      <c r="C77" s="42"/>
      <c r="F77" s="207"/>
      <c r="G77" s="207"/>
    </row>
    <row r="78" spans="1:7" x14ac:dyDescent="0.2">
      <c r="B78" s="40"/>
      <c r="C78" s="42"/>
      <c r="F78" s="207"/>
      <c r="G78" s="207"/>
    </row>
    <row r="79" spans="1:7" x14ac:dyDescent="0.2">
      <c r="B79" s="43" t="s">
        <v>46</v>
      </c>
      <c r="C79" s="362"/>
      <c r="F79" s="207"/>
      <c r="G79" s="207"/>
    </row>
    <row r="80" spans="1:7" x14ac:dyDescent="0.2">
      <c r="B80" s="40"/>
      <c r="C80" s="42"/>
      <c r="F80" s="207"/>
      <c r="G80" s="207"/>
    </row>
    <row r="81" spans="2:7" x14ac:dyDescent="0.2">
      <c r="B81" s="43" t="s">
        <v>47</v>
      </c>
      <c r="C81" s="43"/>
      <c r="F81" s="207"/>
      <c r="G81" s="207"/>
    </row>
    <row r="82" spans="2:7" x14ac:dyDescent="0.2">
      <c r="B82" s="44" t="s">
        <v>48</v>
      </c>
      <c r="C82" s="44"/>
      <c r="F82" s="207"/>
      <c r="G82" s="207"/>
    </row>
    <row r="83" spans="2:7" x14ac:dyDescent="0.2">
      <c r="B83" s="40"/>
      <c r="C83" s="42"/>
      <c r="F83" s="207"/>
      <c r="G83" s="207"/>
    </row>
    <row r="84" spans="2:7" s="17" customFormat="1" x14ac:dyDescent="0.2">
      <c r="B84" s="40"/>
      <c r="C84" s="42"/>
      <c r="E84" s="19"/>
      <c r="F84" s="207"/>
      <c r="G84" s="207"/>
    </row>
    <row r="85" spans="2:7" s="17" customFormat="1" x14ac:dyDescent="0.2">
      <c r="B85" s="43" t="s">
        <v>50</v>
      </c>
      <c r="C85" s="43"/>
      <c r="E85" s="19"/>
      <c r="F85" s="19"/>
      <c r="G85" s="19"/>
    </row>
    <row r="86" spans="2:7" s="17" customFormat="1" x14ac:dyDescent="0.2">
      <c r="B86" s="44" t="s">
        <v>48</v>
      </c>
      <c r="C86" s="44"/>
      <c r="E86" s="19"/>
      <c r="F86" s="19"/>
      <c r="G86" s="19"/>
    </row>
    <row r="87" spans="2:7" s="17" customFormat="1" x14ac:dyDescent="0.2">
      <c r="B87" s="40"/>
      <c r="C87" s="42"/>
      <c r="E87" s="19"/>
      <c r="F87" s="19"/>
      <c r="G87" s="19"/>
    </row>
    <row r="88" spans="2:7" s="17" customFormat="1" x14ac:dyDescent="0.2">
      <c r="B88" s="40"/>
      <c r="C88" s="42"/>
      <c r="E88" s="19"/>
      <c r="F88" s="19"/>
      <c r="G88" s="19"/>
    </row>
    <row r="89" spans="2:7" s="17" customFormat="1" x14ac:dyDescent="0.2">
      <c r="B89" s="43" t="s">
        <v>49</v>
      </c>
      <c r="C89" s="43"/>
      <c r="E89" s="19"/>
      <c r="F89" s="19"/>
      <c r="G89" s="19"/>
    </row>
    <row r="90" spans="2:7" s="17" customFormat="1" x14ac:dyDescent="0.2">
      <c r="B90" s="44" t="s">
        <v>48</v>
      </c>
      <c r="C90" s="44"/>
      <c r="E90" s="19"/>
      <c r="F90" s="19"/>
      <c r="G90" s="19"/>
    </row>
    <row r="91" spans="2:7" s="17" customFormat="1" x14ac:dyDescent="0.2">
      <c r="B91" s="19"/>
      <c r="C91" s="45"/>
      <c r="E91" s="19"/>
      <c r="F91" s="19"/>
      <c r="G91" s="19"/>
    </row>
  </sheetData>
  <mergeCells count="4">
    <mergeCell ref="B2:D2"/>
    <mergeCell ref="B5:D5"/>
    <mergeCell ref="B3:D3"/>
    <mergeCell ref="B1:E1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2"/>
  <sheetViews>
    <sheetView topLeftCell="A109" workbookViewId="0">
      <selection activeCell="C5" sqref="C5"/>
    </sheetView>
  </sheetViews>
  <sheetFormatPr baseColWidth="10" defaultRowHeight="12.45" x14ac:dyDescent="0.2"/>
  <cols>
    <col min="2" max="3" width="9.375" customWidth="1"/>
    <col min="5" max="8" width="9.375" customWidth="1"/>
    <col min="10" max="10" width="50.25" customWidth="1"/>
  </cols>
  <sheetData>
    <row r="1" spans="2:10" ht="15.05" x14ac:dyDescent="0.3">
      <c r="B1" s="91"/>
      <c r="C1" s="91"/>
      <c r="D1" s="91"/>
      <c r="E1" s="91"/>
      <c r="F1" s="91"/>
      <c r="G1" s="91"/>
      <c r="H1" s="91"/>
      <c r="I1" s="91"/>
      <c r="J1" s="91"/>
    </row>
    <row r="2" spans="2:10" ht="15.05" x14ac:dyDescent="0.3">
      <c r="B2" s="437" t="s">
        <v>2068</v>
      </c>
      <c r="C2" s="437"/>
      <c r="D2" s="437"/>
      <c r="E2" s="437"/>
      <c r="F2" s="437"/>
      <c r="G2" s="437"/>
      <c r="H2" s="437"/>
      <c r="I2" s="437"/>
      <c r="J2" s="437"/>
    </row>
    <row r="3" spans="2:10" ht="15.05" x14ac:dyDescent="0.3">
      <c r="B3" s="91"/>
      <c r="C3" s="91"/>
      <c r="D3" s="91"/>
      <c r="E3" s="91"/>
      <c r="F3" s="91"/>
      <c r="G3" s="91"/>
      <c r="H3" s="91"/>
      <c r="I3" s="91"/>
      <c r="J3" s="91"/>
    </row>
    <row r="4" spans="2:10" ht="15.75" thickBot="1" x14ac:dyDescent="0.35">
      <c r="B4" s="431" t="s">
        <v>1776</v>
      </c>
      <c r="C4" s="432"/>
      <c r="D4" s="126" t="s">
        <v>2069</v>
      </c>
      <c r="E4" s="433" t="s">
        <v>1777</v>
      </c>
      <c r="F4" s="434"/>
      <c r="G4" s="435" t="s">
        <v>1778</v>
      </c>
      <c r="H4" s="436"/>
      <c r="I4" s="125" t="s">
        <v>2069</v>
      </c>
      <c r="J4" s="95"/>
    </row>
    <row r="5" spans="2:10" ht="15.75" thickBot="1" x14ac:dyDescent="0.35">
      <c r="B5" s="99" t="s">
        <v>1779</v>
      </c>
      <c r="C5" s="100" t="s">
        <v>1780</v>
      </c>
      <c r="D5" s="124" t="s">
        <v>2070</v>
      </c>
      <c r="E5" s="101" t="s">
        <v>1779</v>
      </c>
      <c r="F5" s="102" t="s">
        <v>1780</v>
      </c>
      <c r="G5" s="121" t="s">
        <v>1779</v>
      </c>
      <c r="H5" s="122" t="s">
        <v>1780</v>
      </c>
      <c r="I5" s="125" t="s">
        <v>2071</v>
      </c>
      <c r="J5" s="121" t="s">
        <v>1964</v>
      </c>
    </row>
    <row r="6" spans="2:10" ht="15.05" x14ac:dyDescent="0.3">
      <c r="B6" s="96" t="s">
        <v>1934</v>
      </c>
      <c r="C6" s="97" t="s">
        <v>1781</v>
      </c>
      <c r="D6" s="96" t="s">
        <v>1731</v>
      </c>
      <c r="E6" s="103"/>
      <c r="F6" s="104"/>
      <c r="G6" s="110"/>
      <c r="H6" s="111"/>
      <c r="I6" s="111"/>
      <c r="J6" s="98" t="s">
        <v>1782</v>
      </c>
    </row>
    <row r="7" spans="2:10" ht="15.05" x14ac:dyDescent="0.3">
      <c r="B7" s="96" t="s">
        <v>1934</v>
      </c>
      <c r="C7" s="93" t="s">
        <v>1781</v>
      </c>
      <c r="D7" s="92"/>
      <c r="E7" s="105" t="s">
        <v>1934</v>
      </c>
      <c r="F7" s="106" t="s">
        <v>1781</v>
      </c>
      <c r="G7" s="112"/>
      <c r="H7" s="113"/>
      <c r="I7" s="113"/>
      <c r="J7" s="115" t="s">
        <v>1783</v>
      </c>
    </row>
    <row r="8" spans="2:10" ht="15.05" x14ac:dyDescent="0.3">
      <c r="B8" s="96" t="s">
        <v>1934</v>
      </c>
      <c r="C8" s="93" t="s">
        <v>1781</v>
      </c>
      <c r="D8" s="92"/>
      <c r="E8" s="105" t="s">
        <v>1934</v>
      </c>
      <c r="F8" s="106" t="s">
        <v>1781</v>
      </c>
      <c r="G8" s="116" t="s">
        <v>1938</v>
      </c>
      <c r="H8" s="117" t="s">
        <v>1784</v>
      </c>
      <c r="I8" s="118" t="s">
        <v>1785</v>
      </c>
      <c r="J8" s="119" t="s">
        <v>1786</v>
      </c>
    </row>
    <row r="9" spans="2:10" ht="15.05" x14ac:dyDescent="0.3">
      <c r="B9" s="96" t="s">
        <v>1934</v>
      </c>
      <c r="C9" s="93" t="s">
        <v>1781</v>
      </c>
      <c r="D9" s="92"/>
      <c r="E9" s="105" t="s">
        <v>1934</v>
      </c>
      <c r="F9" s="106" t="s">
        <v>1781</v>
      </c>
      <c r="G9" s="116" t="s">
        <v>1939</v>
      </c>
      <c r="H9" s="117" t="s">
        <v>1787</v>
      </c>
      <c r="I9" s="118" t="s">
        <v>1788</v>
      </c>
      <c r="J9" s="119" t="s">
        <v>1789</v>
      </c>
    </row>
    <row r="10" spans="2:10" ht="15.05" x14ac:dyDescent="0.3">
      <c r="B10" s="96" t="s">
        <v>1934</v>
      </c>
      <c r="C10" s="93" t="s">
        <v>1781</v>
      </c>
      <c r="D10" s="92"/>
      <c r="E10" s="105" t="s">
        <v>1934</v>
      </c>
      <c r="F10" s="106" t="s">
        <v>1781</v>
      </c>
      <c r="G10" s="116" t="s">
        <v>1940</v>
      </c>
      <c r="H10" s="117" t="s">
        <v>1790</v>
      </c>
      <c r="I10" s="118" t="s">
        <v>1791</v>
      </c>
      <c r="J10" s="119" t="s">
        <v>1792</v>
      </c>
    </row>
    <row r="11" spans="2:10" ht="15.05" x14ac:dyDescent="0.3">
      <c r="B11" s="96" t="s">
        <v>1934</v>
      </c>
      <c r="C11" s="93" t="s">
        <v>1781</v>
      </c>
      <c r="D11" s="92"/>
      <c r="E11" s="105" t="s">
        <v>1934</v>
      </c>
      <c r="F11" s="106" t="s">
        <v>1781</v>
      </c>
      <c r="G11" s="116" t="s">
        <v>1941</v>
      </c>
      <c r="H11" s="117" t="s">
        <v>1793</v>
      </c>
      <c r="I11" s="118" t="s">
        <v>1949</v>
      </c>
      <c r="J11" s="119" t="s">
        <v>1937</v>
      </c>
    </row>
    <row r="12" spans="2:10" ht="15.05" x14ac:dyDescent="0.3">
      <c r="B12" s="96" t="s">
        <v>1934</v>
      </c>
      <c r="C12" s="93" t="s">
        <v>1781</v>
      </c>
      <c r="D12" s="92"/>
      <c r="E12" s="105" t="s">
        <v>1934</v>
      </c>
      <c r="F12" s="106" t="s">
        <v>1781</v>
      </c>
      <c r="G12" s="116" t="s">
        <v>1942</v>
      </c>
      <c r="H12" s="117" t="s">
        <v>1796</v>
      </c>
      <c r="I12" s="118" t="s">
        <v>1794</v>
      </c>
      <c r="J12" s="119" t="s">
        <v>1795</v>
      </c>
    </row>
    <row r="13" spans="2:10" ht="15.05" x14ac:dyDescent="0.3">
      <c r="B13" s="96" t="s">
        <v>1934</v>
      </c>
      <c r="C13" s="93" t="s">
        <v>1781</v>
      </c>
      <c r="D13" s="92"/>
      <c r="E13" s="105" t="s">
        <v>1934</v>
      </c>
      <c r="F13" s="106" t="s">
        <v>1781</v>
      </c>
      <c r="G13" s="116" t="s">
        <v>1943</v>
      </c>
      <c r="H13" s="117" t="s">
        <v>1799</v>
      </c>
      <c r="I13" s="118" t="s">
        <v>1797</v>
      </c>
      <c r="J13" s="119" t="s">
        <v>1798</v>
      </c>
    </row>
    <row r="14" spans="2:10" ht="15.05" x14ac:dyDescent="0.3">
      <c r="B14" s="96" t="s">
        <v>1934</v>
      </c>
      <c r="C14" s="93" t="s">
        <v>1781</v>
      </c>
      <c r="D14" s="92"/>
      <c r="E14" s="105" t="s">
        <v>1934</v>
      </c>
      <c r="F14" s="106" t="s">
        <v>1781</v>
      </c>
      <c r="G14" s="116" t="s">
        <v>1944</v>
      </c>
      <c r="H14" s="117" t="s">
        <v>1802</v>
      </c>
      <c r="I14" s="118" t="s">
        <v>1800</v>
      </c>
      <c r="J14" s="119" t="s">
        <v>1801</v>
      </c>
    </row>
    <row r="15" spans="2:10" ht="15.05" x14ac:dyDescent="0.3">
      <c r="B15" s="96" t="s">
        <v>1934</v>
      </c>
      <c r="C15" s="93" t="s">
        <v>1781</v>
      </c>
      <c r="D15" s="92"/>
      <c r="E15" s="105" t="s">
        <v>1934</v>
      </c>
      <c r="F15" s="106" t="s">
        <v>1781</v>
      </c>
      <c r="G15" s="116" t="s">
        <v>1945</v>
      </c>
      <c r="H15" s="117" t="s">
        <v>1805</v>
      </c>
      <c r="I15" s="118" t="s">
        <v>1803</v>
      </c>
      <c r="J15" s="119" t="s">
        <v>1936</v>
      </c>
    </row>
    <row r="16" spans="2:10" ht="15.05" x14ac:dyDescent="0.3">
      <c r="B16" s="96" t="s">
        <v>1934</v>
      </c>
      <c r="C16" s="93" t="s">
        <v>1781</v>
      </c>
      <c r="D16" s="92"/>
      <c r="E16" s="105" t="s">
        <v>1934</v>
      </c>
      <c r="F16" s="106" t="s">
        <v>1781</v>
      </c>
      <c r="G16" s="116" t="s">
        <v>1946</v>
      </c>
      <c r="H16" s="117" t="s">
        <v>1807</v>
      </c>
      <c r="I16" s="118" t="s">
        <v>1806</v>
      </c>
      <c r="J16" s="119" t="s">
        <v>1686</v>
      </c>
    </row>
    <row r="17" spans="2:10" ht="15.75" thickBot="1" x14ac:dyDescent="0.35">
      <c r="B17" s="364" t="s">
        <v>1934</v>
      </c>
      <c r="C17" s="365" t="s">
        <v>1781</v>
      </c>
      <c r="D17" s="366"/>
      <c r="E17" s="367" t="s">
        <v>1934</v>
      </c>
      <c r="F17" s="368" t="s">
        <v>1781</v>
      </c>
      <c r="G17" s="369" t="s">
        <v>1947</v>
      </c>
      <c r="H17" s="370" t="s">
        <v>1948</v>
      </c>
      <c r="I17" s="371" t="s">
        <v>1808</v>
      </c>
      <c r="J17" s="372" t="s">
        <v>1809</v>
      </c>
    </row>
    <row r="18" spans="2:10" s="307" customFormat="1" ht="27.85" customHeight="1" thickBot="1" x14ac:dyDescent="0.25">
      <c r="B18" s="374" t="s">
        <v>1934</v>
      </c>
      <c r="C18" s="375" t="s">
        <v>1781</v>
      </c>
      <c r="D18" s="376"/>
      <c r="E18" s="377" t="s">
        <v>1934</v>
      </c>
      <c r="F18" s="378" t="s">
        <v>1781</v>
      </c>
      <c r="G18" s="379" t="s">
        <v>1947</v>
      </c>
      <c r="H18" s="380" t="s">
        <v>2113</v>
      </c>
      <c r="I18" s="381" t="s">
        <v>1902</v>
      </c>
      <c r="J18" s="382" t="s">
        <v>2114</v>
      </c>
    </row>
    <row r="19" spans="2:10" ht="15.05" x14ac:dyDescent="0.3">
      <c r="B19" s="96" t="s">
        <v>2073</v>
      </c>
      <c r="C19" s="97" t="s">
        <v>1810</v>
      </c>
      <c r="D19" s="96" t="s">
        <v>1733</v>
      </c>
      <c r="E19" s="105"/>
      <c r="F19" s="373"/>
      <c r="G19" s="110"/>
      <c r="H19" s="111"/>
      <c r="I19" s="111"/>
      <c r="J19" s="98" t="s">
        <v>21</v>
      </c>
    </row>
    <row r="20" spans="2:10" ht="15.05" x14ac:dyDescent="0.3">
      <c r="B20" s="92" t="s">
        <v>2073</v>
      </c>
      <c r="C20" s="93" t="s">
        <v>1810</v>
      </c>
      <c r="D20" s="93"/>
      <c r="E20" s="105" t="s">
        <v>2073</v>
      </c>
      <c r="F20" s="109" t="s">
        <v>1810</v>
      </c>
      <c r="G20" s="112"/>
      <c r="H20" s="113"/>
      <c r="I20" s="113"/>
      <c r="J20" s="115" t="s">
        <v>1811</v>
      </c>
    </row>
    <row r="21" spans="2:10" ht="15.05" x14ac:dyDescent="0.3">
      <c r="B21" s="92" t="s">
        <v>2073</v>
      </c>
      <c r="C21" s="93" t="s">
        <v>1810</v>
      </c>
      <c r="D21" s="92"/>
      <c r="E21" s="105" t="s">
        <v>2073</v>
      </c>
      <c r="F21" s="109" t="s">
        <v>1810</v>
      </c>
      <c r="G21" s="116" t="s">
        <v>2091</v>
      </c>
      <c r="H21" s="118" t="s">
        <v>1812</v>
      </c>
      <c r="I21" s="120" t="s">
        <v>1785</v>
      </c>
      <c r="J21" s="119" t="s">
        <v>1813</v>
      </c>
    </row>
    <row r="22" spans="2:10" ht="15.05" x14ac:dyDescent="0.3">
      <c r="B22" s="92" t="s">
        <v>1933</v>
      </c>
      <c r="C22" s="93" t="s">
        <v>1814</v>
      </c>
      <c r="D22" s="92" t="s">
        <v>1742</v>
      </c>
      <c r="E22" s="105"/>
      <c r="F22" s="108"/>
      <c r="G22" s="112"/>
      <c r="H22" s="113"/>
      <c r="I22" s="113"/>
      <c r="J22" s="94" t="s">
        <v>1815</v>
      </c>
    </row>
    <row r="23" spans="2:10" ht="15.05" x14ac:dyDescent="0.3">
      <c r="B23" s="92" t="s">
        <v>1933</v>
      </c>
      <c r="C23" s="93" t="s">
        <v>1814</v>
      </c>
      <c r="D23" s="92"/>
      <c r="E23" s="105" t="s">
        <v>1933</v>
      </c>
      <c r="F23" s="109" t="s">
        <v>1814</v>
      </c>
      <c r="G23" s="112"/>
      <c r="H23" s="113"/>
      <c r="I23" s="113"/>
      <c r="J23" s="115" t="s">
        <v>1816</v>
      </c>
    </row>
    <row r="24" spans="2:10" ht="15.05" x14ac:dyDescent="0.3">
      <c r="B24" s="92" t="s">
        <v>1933</v>
      </c>
      <c r="C24" s="93" t="s">
        <v>1814</v>
      </c>
      <c r="D24" s="92"/>
      <c r="E24" s="105" t="s">
        <v>1933</v>
      </c>
      <c r="F24" s="109" t="s">
        <v>1814</v>
      </c>
      <c r="G24" s="116" t="s">
        <v>2090</v>
      </c>
      <c r="H24" s="118" t="s">
        <v>1817</v>
      </c>
      <c r="I24" s="120" t="s">
        <v>1785</v>
      </c>
      <c r="J24" s="119" t="s">
        <v>1818</v>
      </c>
    </row>
    <row r="25" spans="2:10" ht="15.05" x14ac:dyDescent="0.3">
      <c r="B25" s="92" t="s">
        <v>1932</v>
      </c>
      <c r="C25" s="93" t="s">
        <v>1819</v>
      </c>
      <c r="D25" s="92" t="s">
        <v>1749</v>
      </c>
      <c r="E25" s="105"/>
      <c r="F25" s="108"/>
      <c r="G25" s="112"/>
      <c r="H25" s="113"/>
      <c r="I25" s="113"/>
      <c r="J25" s="94" t="s">
        <v>1935</v>
      </c>
    </row>
    <row r="26" spans="2:10" ht="15.05" x14ac:dyDescent="0.3">
      <c r="B26" s="92" t="s">
        <v>1932</v>
      </c>
      <c r="C26" s="93" t="s">
        <v>1819</v>
      </c>
      <c r="D26" s="92"/>
      <c r="E26" s="105" t="s">
        <v>1932</v>
      </c>
      <c r="F26" s="109" t="s">
        <v>1819</v>
      </c>
      <c r="G26" s="112"/>
      <c r="H26" s="113"/>
      <c r="I26" s="113"/>
      <c r="J26" s="115" t="s">
        <v>1820</v>
      </c>
    </row>
    <row r="27" spans="2:10" ht="15.05" x14ac:dyDescent="0.3">
      <c r="B27" s="92" t="s">
        <v>1932</v>
      </c>
      <c r="C27" s="93" t="s">
        <v>1819</v>
      </c>
      <c r="D27" s="92"/>
      <c r="E27" s="105" t="s">
        <v>1932</v>
      </c>
      <c r="F27" s="109" t="s">
        <v>1819</v>
      </c>
      <c r="G27" s="116" t="s">
        <v>2089</v>
      </c>
      <c r="H27" s="118" t="s">
        <v>1821</v>
      </c>
      <c r="I27" s="120" t="s">
        <v>1822</v>
      </c>
      <c r="J27" s="119" t="s">
        <v>1823</v>
      </c>
    </row>
    <row r="28" spans="2:10" ht="15.05" x14ac:dyDescent="0.3">
      <c r="B28" s="92" t="s">
        <v>1931</v>
      </c>
      <c r="C28" s="93" t="s">
        <v>1824</v>
      </c>
      <c r="D28" s="92" t="s">
        <v>1750</v>
      </c>
      <c r="E28" s="105"/>
      <c r="F28" s="108"/>
      <c r="G28" s="112"/>
      <c r="H28" s="113"/>
      <c r="I28" s="113"/>
      <c r="J28" s="94" t="s">
        <v>37</v>
      </c>
    </row>
    <row r="29" spans="2:10" ht="15.05" x14ac:dyDescent="0.3">
      <c r="B29" s="92" t="s">
        <v>1931</v>
      </c>
      <c r="C29" s="93" t="s">
        <v>1824</v>
      </c>
      <c r="D29" s="92"/>
      <c r="E29" s="107" t="s">
        <v>1931</v>
      </c>
      <c r="F29" s="109" t="s">
        <v>1824</v>
      </c>
      <c r="G29" s="112"/>
      <c r="H29" s="113"/>
      <c r="I29" s="113"/>
      <c r="J29" s="115" t="s">
        <v>1825</v>
      </c>
    </row>
    <row r="30" spans="2:10" ht="15.05" x14ac:dyDescent="0.3">
      <c r="B30" s="92" t="s">
        <v>1931</v>
      </c>
      <c r="C30" s="93" t="s">
        <v>1824</v>
      </c>
      <c r="D30" s="92"/>
      <c r="E30" s="107" t="s">
        <v>1931</v>
      </c>
      <c r="F30" s="109" t="s">
        <v>1824</v>
      </c>
      <c r="G30" s="116" t="s">
        <v>2074</v>
      </c>
      <c r="H30" s="118" t="s">
        <v>1826</v>
      </c>
      <c r="I30" s="120" t="s">
        <v>1827</v>
      </c>
      <c r="J30" s="119" t="s">
        <v>1828</v>
      </c>
    </row>
    <row r="31" spans="2:10" ht="15.05" x14ac:dyDescent="0.3">
      <c r="B31" s="92" t="s">
        <v>1930</v>
      </c>
      <c r="C31" s="93" t="s">
        <v>1829</v>
      </c>
      <c r="D31" s="92" t="s">
        <v>1731</v>
      </c>
      <c r="E31" s="107"/>
      <c r="F31" s="108"/>
      <c r="G31" s="112"/>
      <c r="H31" s="113"/>
      <c r="I31" s="113"/>
      <c r="J31" s="94" t="s">
        <v>1830</v>
      </c>
    </row>
    <row r="32" spans="2:10" ht="15.05" x14ac:dyDescent="0.3">
      <c r="B32" s="92" t="s">
        <v>1930</v>
      </c>
      <c r="C32" s="93" t="s">
        <v>1829</v>
      </c>
      <c r="D32" s="92"/>
      <c r="E32" s="107" t="s">
        <v>1930</v>
      </c>
      <c r="F32" s="109" t="s">
        <v>1829</v>
      </c>
      <c r="G32" s="112"/>
      <c r="H32" s="113"/>
      <c r="I32" s="113"/>
      <c r="J32" s="115" t="s">
        <v>1831</v>
      </c>
    </row>
    <row r="33" spans="2:10" ht="15.05" x14ac:dyDescent="0.3">
      <c r="B33" s="92" t="s">
        <v>1930</v>
      </c>
      <c r="C33" s="93" t="s">
        <v>1829</v>
      </c>
      <c r="D33" s="92"/>
      <c r="E33" s="107" t="s">
        <v>1930</v>
      </c>
      <c r="F33" s="109" t="s">
        <v>1829</v>
      </c>
      <c r="G33" s="116" t="s">
        <v>2075</v>
      </c>
      <c r="H33" s="118" t="s">
        <v>1832</v>
      </c>
      <c r="I33" s="118" t="s">
        <v>1833</v>
      </c>
      <c r="J33" s="119" t="s">
        <v>1834</v>
      </c>
    </row>
    <row r="34" spans="2:10" ht="15.05" x14ac:dyDescent="0.3">
      <c r="B34" s="92" t="s">
        <v>1930</v>
      </c>
      <c r="C34" s="93" t="s">
        <v>1829</v>
      </c>
      <c r="D34" s="92"/>
      <c r="E34" s="107" t="s">
        <v>1930</v>
      </c>
      <c r="F34" s="109" t="s">
        <v>1829</v>
      </c>
      <c r="G34" s="116" t="s">
        <v>2076</v>
      </c>
      <c r="H34" s="118" t="s">
        <v>1835</v>
      </c>
      <c r="I34" s="118" t="s">
        <v>1800</v>
      </c>
      <c r="J34" s="119" t="s">
        <v>1836</v>
      </c>
    </row>
    <row r="35" spans="2:10" ht="15.05" x14ac:dyDescent="0.3">
      <c r="B35" s="92" t="s">
        <v>1930</v>
      </c>
      <c r="C35" s="93" t="s">
        <v>1829</v>
      </c>
      <c r="D35" s="92"/>
      <c r="E35" s="107" t="s">
        <v>1930</v>
      </c>
      <c r="F35" s="109" t="s">
        <v>1829</v>
      </c>
      <c r="G35" s="116" t="s">
        <v>2077</v>
      </c>
      <c r="H35" s="118" t="s">
        <v>1837</v>
      </c>
      <c r="I35" s="118" t="s">
        <v>1803</v>
      </c>
      <c r="J35" s="119" t="s">
        <v>1838</v>
      </c>
    </row>
    <row r="36" spans="2:10" ht="15.05" x14ac:dyDescent="0.3">
      <c r="B36" s="92" t="s">
        <v>1930</v>
      </c>
      <c r="C36" s="93" t="s">
        <v>1829</v>
      </c>
      <c r="D36" s="92"/>
      <c r="E36" s="107" t="s">
        <v>1930</v>
      </c>
      <c r="F36" s="109" t="s">
        <v>1829</v>
      </c>
      <c r="G36" s="116" t="s">
        <v>2078</v>
      </c>
      <c r="H36" s="118" t="s">
        <v>1839</v>
      </c>
      <c r="I36" s="118" t="s">
        <v>1840</v>
      </c>
      <c r="J36" s="119" t="s">
        <v>1841</v>
      </c>
    </row>
    <row r="37" spans="2:10" ht="15.05" x14ac:dyDescent="0.3">
      <c r="B37" s="92" t="s">
        <v>1930</v>
      </c>
      <c r="C37" s="93" t="s">
        <v>1829</v>
      </c>
      <c r="D37" s="92"/>
      <c r="E37" s="107" t="s">
        <v>1930</v>
      </c>
      <c r="F37" s="109" t="s">
        <v>1829</v>
      </c>
      <c r="G37" s="116" t="s">
        <v>2079</v>
      </c>
      <c r="H37" s="118" t="s">
        <v>1842</v>
      </c>
      <c r="I37" s="118" t="s">
        <v>1843</v>
      </c>
      <c r="J37" s="119" t="s">
        <v>1844</v>
      </c>
    </row>
    <row r="38" spans="2:10" ht="15.05" x14ac:dyDescent="0.3">
      <c r="B38" s="92" t="s">
        <v>1930</v>
      </c>
      <c r="C38" s="93" t="s">
        <v>1829</v>
      </c>
      <c r="D38" s="92"/>
      <c r="E38" s="107" t="s">
        <v>1930</v>
      </c>
      <c r="F38" s="109" t="s">
        <v>1829</v>
      </c>
      <c r="G38" s="116" t="s">
        <v>2080</v>
      </c>
      <c r="H38" s="118" t="s">
        <v>1845</v>
      </c>
      <c r="I38" s="118" t="s">
        <v>1846</v>
      </c>
      <c r="J38" s="119" t="s">
        <v>1847</v>
      </c>
    </row>
    <row r="39" spans="2:10" ht="15.05" x14ac:dyDescent="0.3">
      <c r="B39" s="92" t="s">
        <v>1930</v>
      </c>
      <c r="C39" s="93" t="s">
        <v>1829</v>
      </c>
      <c r="D39" s="92"/>
      <c r="E39" s="107" t="s">
        <v>1930</v>
      </c>
      <c r="F39" s="109" t="s">
        <v>1829</v>
      </c>
      <c r="G39" s="116" t="s">
        <v>2081</v>
      </c>
      <c r="H39" s="118" t="s">
        <v>1848</v>
      </c>
      <c r="I39" s="118" t="s">
        <v>1849</v>
      </c>
      <c r="J39" s="119" t="s">
        <v>1850</v>
      </c>
    </row>
    <row r="40" spans="2:10" ht="15.05" x14ac:dyDescent="0.3">
      <c r="B40" s="92" t="s">
        <v>1930</v>
      </c>
      <c r="C40" s="93" t="s">
        <v>1829</v>
      </c>
      <c r="D40" s="92"/>
      <c r="E40" s="107" t="s">
        <v>1930</v>
      </c>
      <c r="F40" s="109" t="s">
        <v>1829</v>
      </c>
      <c r="G40" s="116" t="s">
        <v>2082</v>
      </c>
      <c r="H40" s="118" t="s">
        <v>1851</v>
      </c>
      <c r="I40" s="118" t="s">
        <v>1852</v>
      </c>
      <c r="J40" s="119" t="s">
        <v>1853</v>
      </c>
    </row>
    <row r="41" spans="2:10" ht="15.05" x14ac:dyDescent="0.3">
      <c r="B41" s="92" t="s">
        <v>1930</v>
      </c>
      <c r="C41" s="93" t="s">
        <v>1829</v>
      </c>
      <c r="D41" s="92"/>
      <c r="E41" s="107" t="s">
        <v>1930</v>
      </c>
      <c r="F41" s="109" t="s">
        <v>1829</v>
      </c>
      <c r="G41" s="116" t="s">
        <v>2083</v>
      </c>
      <c r="H41" s="118" t="s">
        <v>1854</v>
      </c>
      <c r="I41" s="118" t="s">
        <v>1855</v>
      </c>
      <c r="J41" s="119" t="s">
        <v>1856</v>
      </c>
    </row>
    <row r="42" spans="2:10" ht="15.05" x14ac:dyDescent="0.3">
      <c r="B42" s="92" t="s">
        <v>1930</v>
      </c>
      <c r="C42" s="93" t="s">
        <v>1829</v>
      </c>
      <c r="D42" s="92"/>
      <c r="E42" s="107" t="s">
        <v>1930</v>
      </c>
      <c r="F42" s="109" t="s">
        <v>1829</v>
      </c>
      <c r="G42" s="116" t="s">
        <v>2084</v>
      </c>
      <c r="H42" s="118" t="s">
        <v>1857</v>
      </c>
      <c r="I42" s="118" t="s">
        <v>1858</v>
      </c>
      <c r="J42" s="119" t="s">
        <v>1859</v>
      </c>
    </row>
    <row r="43" spans="2:10" ht="15.05" x14ac:dyDescent="0.3">
      <c r="B43" s="92" t="s">
        <v>1930</v>
      </c>
      <c r="C43" s="93" t="s">
        <v>1829</v>
      </c>
      <c r="D43" s="92"/>
      <c r="E43" s="107" t="s">
        <v>1930</v>
      </c>
      <c r="F43" s="109" t="s">
        <v>1829</v>
      </c>
      <c r="G43" s="116" t="s">
        <v>2085</v>
      </c>
      <c r="H43" s="118" t="s">
        <v>1860</v>
      </c>
      <c r="I43" s="118" t="s">
        <v>1861</v>
      </c>
      <c r="J43" s="119" t="s">
        <v>1862</v>
      </c>
    </row>
    <row r="44" spans="2:10" ht="15.05" x14ac:dyDescent="0.3">
      <c r="B44" s="92" t="s">
        <v>1930</v>
      </c>
      <c r="C44" s="93" t="s">
        <v>1829</v>
      </c>
      <c r="D44" s="92"/>
      <c r="E44" s="107" t="s">
        <v>1930</v>
      </c>
      <c r="F44" s="109" t="s">
        <v>1829</v>
      </c>
      <c r="G44" s="116" t="s">
        <v>2086</v>
      </c>
      <c r="H44" s="118" t="s">
        <v>1863</v>
      </c>
      <c r="I44" s="118" t="s">
        <v>1864</v>
      </c>
      <c r="J44" s="119" t="s">
        <v>1865</v>
      </c>
    </row>
    <row r="45" spans="2:10" ht="15.05" x14ac:dyDescent="0.3">
      <c r="B45" s="92" t="s">
        <v>1930</v>
      </c>
      <c r="C45" s="93" t="s">
        <v>1829</v>
      </c>
      <c r="D45" s="92"/>
      <c r="E45" s="107" t="s">
        <v>1930</v>
      </c>
      <c r="F45" s="109" t="s">
        <v>1829</v>
      </c>
      <c r="G45" s="116" t="s">
        <v>2087</v>
      </c>
      <c r="H45" s="118" t="s">
        <v>1866</v>
      </c>
      <c r="I45" s="118" t="s">
        <v>1867</v>
      </c>
      <c r="J45" s="119" t="s">
        <v>1868</v>
      </c>
    </row>
    <row r="46" spans="2:10" ht="15.05" x14ac:dyDescent="0.3">
      <c r="B46" s="92" t="s">
        <v>1930</v>
      </c>
      <c r="C46" s="93" t="s">
        <v>1829</v>
      </c>
      <c r="D46" s="92"/>
      <c r="E46" s="107" t="s">
        <v>1930</v>
      </c>
      <c r="F46" s="109" t="s">
        <v>1829</v>
      </c>
      <c r="G46" s="116" t="s">
        <v>2088</v>
      </c>
      <c r="H46" s="118" t="s">
        <v>1869</v>
      </c>
      <c r="I46" s="118" t="s">
        <v>1870</v>
      </c>
      <c r="J46" s="119" t="s">
        <v>1678</v>
      </c>
    </row>
    <row r="47" spans="2:10" ht="15.05" x14ac:dyDescent="0.3">
      <c r="B47" s="92" t="s">
        <v>1929</v>
      </c>
      <c r="C47" s="93" t="s">
        <v>1871</v>
      </c>
      <c r="D47" s="92" t="s">
        <v>1731</v>
      </c>
      <c r="E47" s="107"/>
      <c r="F47" s="108"/>
      <c r="G47" s="112"/>
      <c r="H47" s="113"/>
      <c r="I47" s="113"/>
      <c r="J47" s="94" t="s">
        <v>1872</v>
      </c>
    </row>
    <row r="48" spans="2:10" ht="15.05" x14ac:dyDescent="0.3">
      <c r="B48" s="92" t="s">
        <v>1929</v>
      </c>
      <c r="C48" s="93" t="s">
        <v>1871</v>
      </c>
      <c r="D48" s="92"/>
      <c r="E48" s="107" t="s">
        <v>1950</v>
      </c>
      <c r="F48" s="109" t="s">
        <v>1873</v>
      </c>
      <c r="G48" s="112"/>
      <c r="H48" s="113"/>
      <c r="I48" s="113"/>
      <c r="J48" s="115" t="s">
        <v>1874</v>
      </c>
    </row>
    <row r="49" spans="2:10" ht="15.05" x14ac:dyDescent="0.3">
      <c r="B49" s="92" t="s">
        <v>1929</v>
      </c>
      <c r="C49" s="93" t="s">
        <v>1871</v>
      </c>
      <c r="D49" s="92"/>
      <c r="E49" s="107" t="s">
        <v>1950</v>
      </c>
      <c r="F49" s="109" t="s">
        <v>1873</v>
      </c>
      <c r="G49" s="116" t="s">
        <v>1991</v>
      </c>
      <c r="H49" s="118" t="s">
        <v>1875</v>
      </c>
      <c r="I49" s="118" t="s">
        <v>1876</v>
      </c>
      <c r="J49" s="119" t="s">
        <v>1877</v>
      </c>
    </row>
    <row r="50" spans="2:10" ht="15.05" x14ac:dyDescent="0.3">
      <c r="B50" s="92" t="s">
        <v>1929</v>
      </c>
      <c r="C50" s="93" t="s">
        <v>1871</v>
      </c>
      <c r="D50" s="92"/>
      <c r="E50" s="107" t="s">
        <v>1950</v>
      </c>
      <c r="F50" s="109" t="s">
        <v>1873</v>
      </c>
      <c r="G50" s="116" t="s">
        <v>1992</v>
      </c>
      <c r="H50" s="118" t="s">
        <v>1878</v>
      </c>
      <c r="I50" s="118" t="s">
        <v>1876</v>
      </c>
      <c r="J50" s="119" t="s">
        <v>1879</v>
      </c>
    </row>
    <row r="51" spans="2:10" ht="15.05" x14ac:dyDescent="0.3">
      <c r="B51" s="92" t="s">
        <v>1929</v>
      </c>
      <c r="C51" s="93" t="s">
        <v>1871</v>
      </c>
      <c r="D51" s="92"/>
      <c r="E51" s="107" t="s">
        <v>1951</v>
      </c>
      <c r="F51" s="109" t="s">
        <v>1883</v>
      </c>
      <c r="G51" s="112"/>
      <c r="H51" s="113"/>
      <c r="I51" s="113"/>
      <c r="J51" s="115" t="s">
        <v>1880</v>
      </c>
    </row>
    <row r="52" spans="2:10" ht="15.05" x14ac:dyDescent="0.3">
      <c r="B52" s="92" t="s">
        <v>1929</v>
      </c>
      <c r="C52" s="93" t="s">
        <v>1871</v>
      </c>
      <c r="D52" s="92"/>
      <c r="E52" s="107" t="s">
        <v>1951</v>
      </c>
      <c r="F52" s="109" t="s">
        <v>1883</v>
      </c>
      <c r="G52" s="116" t="s">
        <v>2015</v>
      </c>
      <c r="H52" s="118" t="s">
        <v>1885</v>
      </c>
      <c r="I52" s="117" t="s">
        <v>1881</v>
      </c>
      <c r="J52" s="119" t="s">
        <v>1877</v>
      </c>
    </row>
    <row r="53" spans="2:10" ht="15.05" x14ac:dyDescent="0.3">
      <c r="B53" s="92" t="s">
        <v>1929</v>
      </c>
      <c r="C53" s="93" t="s">
        <v>1871</v>
      </c>
      <c r="D53" s="92"/>
      <c r="E53" s="107" t="s">
        <v>1951</v>
      </c>
      <c r="F53" s="109" t="s">
        <v>1883</v>
      </c>
      <c r="G53" s="116" t="s">
        <v>2017</v>
      </c>
      <c r="H53" s="118" t="s">
        <v>1888</v>
      </c>
      <c r="I53" s="117" t="s">
        <v>1881</v>
      </c>
      <c r="J53" s="119" t="s">
        <v>1882</v>
      </c>
    </row>
    <row r="54" spans="2:10" ht="15.05" x14ac:dyDescent="0.3">
      <c r="B54" s="92" t="s">
        <v>1929</v>
      </c>
      <c r="C54" s="93" t="s">
        <v>1871</v>
      </c>
      <c r="D54" s="92"/>
      <c r="E54" s="107" t="s">
        <v>1952</v>
      </c>
      <c r="F54" s="109" t="s">
        <v>1892</v>
      </c>
      <c r="G54" s="112"/>
      <c r="H54" s="113"/>
      <c r="I54" s="113"/>
      <c r="J54" s="115" t="s">
        <v>1965</v>
      </c>
    </row>
    <row r="55" spans="2:10" ht="15.05" x14ac:dyDescent="0.3">
      <c r="B55" s="92" t="s">
        <v>1929</v>
      </c>
      <c r="C55" s="93" t="s">
        <v>1871</v>
      </c>
      <c r="D55" s="92"/>
      <c r="E55" s="107" t="s">
        <v>1952</v>
      </c>
      <c r="F55" s="109" t="s">
        <v>1892</v>
      </c>
      <c r="G55" s="116" t="s">
        <v>2018</v>
      </c>
      <c r="H55" s="118" t="s">
        <v>1894</v>
      </c>
      <c r="I55" s="118" t="s">
        <v>1785</v>
      </c>
      <c r="J55" s="119" t="s">
        <v>1966</v>
      </c>
    </row>
    <row r="56" spans="2:10" ht="15.05" x14ac:dyDescent="0.3">
      <c r="B56" s="92" t="s">
        <v>1929</v>
      </c>
      <c r="C56" s="93" t="s">
        <v>1871</v>
      </c>
      <c r="D56" s="92"/>
      <c r="E56" s="107" t="s">
        <v>1952</v>
      </c>
      <c r="F56" s="109" t="s">
        <v>1892</v>
      </c>
      <c r="G56" s="116" t="s">
        <v>2019</v>
      </c>
      <c r="H56" s="118" t="s">
        <v>1896</v>
      </c>
      <c r="I56" s="118" t="s">
        <v>1785</v>
      </c>
      <c r="J56" s="119" t="s">
        <v>1967</v>
      </c>
    </row>
    <row r="57" spans="2:10" ht="15.05" x14ac:dyDescent="0.3">
      <c r="B57" s="92" t="s">
        <v>1929</v>
      </c>
      <c r="C57" s="93" t="s">
        <v>1871</v>
      </c>
      <c r="D57" s="92"/>
      <c r="E57" s="107" t="s">
        <v>1953</v>
      </c>
      <c r="F57" s="109" t="s">
        <v>1899</v>
      </c>
      <c r="G57" s="112"/>
      <c r="H57" s="113"/>
      <c r="I57" s="113"/>
      <c r="J57" s="115" t="s">
        <v>1884</v>
      </c>
    </row>
    <row r="58" spans="2:10" ht="15.05" x14ac:dyDescent="0.3">
      <c r="B58" s="92" t="s">
        <v>1929</v>
      </c>
      <c r="C58" s="93" t="s">
        <v>1871</v>
      </c>
      <c r="D58" s="92"/>
      <c r="E58" s="107" t="s">
        <v>1953</v>
      </c>
      <c r="F58" s="109" t="s">
        <v>1899</v>
      </c>
      <c r="G58" s="116" t="s">
        <v>1993</v>
      </c>
      <c r="H58" s="118" t="s">
        <v>1901</v>
      </c>
      <c r="I58" s="118" t="s">
        <v>1886</v>
      </c>
      <c r="J58" s="119" t="s">
        <v>1887</v>
      </c>
    </row>
    <row r="59" spans="2:10" ht="15.05" x14ac:dyDescent="0.3">
      <c r="B59" s="92" t="s">
        <v>1929</v>
      </c>
      <c r="C59" s="93" t="s">
        <v>1871</v>
      </c>
      <c r="D59" s="92"/>
      <c r="E59" s="107" t="s">
        <v>1953</v>
      </c>
      <c r="F59" s="109" t="s">
        <v>1899</v>
      </c>
      <c r="G59" s="116" t="s">
        <v>1994</v>
      </c>
      <c r="H59" s="118" t="s">
        <v>1903</v>
      </c>
      <c r="I59" s="118" t="s">
        <v>1886</v>
      </c>
      <c r="J59" s="119" t="s">
        <v>1891</v>
      </c>
    </row>
    <row r="60" spans="2:10" ht="15.05" x14ac:dyDescent="0.3">
      <c r="B60" s="92" t="s">
        <v>1929</v>
      </c>
      <c r="C60" s="93" t="s">
        <v>1871</v>
      </c>
      <c r="D60" s="92"/>
      <c r="E60" s="107" t="s">
        <v>1954</v>
      </c>
      <c r="F60" s="109" t="s">
        <v>1906</v>
      </c>
      <c r="G60" s="112"/>
      <c r="H60" s="113"/>
      <c r="I60" s="113"/>
      <c r="J60" s="115" t="s">
        <v>1889</v>
      </c>
    </row>
    <row r="61" spans="2:10" ht="15.05" x14ac:dyDescent="0.3">
      <c r="B61" s="92" t="s">
        <v>1929</v>
      </c>
      <c r="C61" s="93" t="s">
        <v>1871</v>
      </c>
      <c r="D61" s="92"/>
      <c r="E61" s="107" t="s">
        <v>1954</v>
      </c>
      <c r="F61" s="109" t="s">
        <v>1906</v>
      </c>
      <c r="G61" s="116" t="s">
        <v>2000</v>
      </c>
      <c r="H61" s="118" t="s">
        <v>1908</v>
      </c>
      <c r="I61" s="118" t="s">
        <v>1890</v>
      </c>
      <c r="J61" s="119" t="s">
        <v>1891</v>
      </c>
    </row>
    <row r="62" spans="2:10" ht="15.05" x14ac:dyDescent="0.3">
      <c r="B62" s="92" t="s">
        <v>1929</v>
      </c>
      <c r="C62" s="93" t="s">
        <v>1871</v>
      </c>
      <c r="D62" s="92"/>
      <c r="E62" s="107" t="s">
        <v>1954</v>
      </c>
      <c r="F62" s="109" t="s">
        <v>1906</v>
      </c>
      <c r="G62" s="116" t="s">
        <v>2001</v>
      </c>
      <c r="H62" s="118" t="s">
        <v>1910</v>
      </c>
      <c r="I62" s="118" t="s">
        <v>1890</v>
      </c>
      <c r="J62" s="119" t="s">
        <v>1891</v>
      </c>
    </row>
    <row r="63" spans="2:10" ht="15.05" x14ac:dyDescent="0.3">
      <c r="B63" s="92" t="s">
        <v>1929</v>
      </c>
      <c r="C63" s="93" t="s">
        <v>1871</v>
      </c>
      <c r="D63" s="92"/>
      <c r="E63" s="107" t="s">
        <v>1955</v>
      </c>
      <c r="F63" s="109" t="s">
        <v>1913</v>
      </c>
      <c r="G63" s="112"/>
      <c r="H63" s="113"/>
      <c r="I63" s="113"/>
      <c r="J63" s="115" t="s">
        <v>1893</v>
      </c>
    </row>
    <row r="64" spans="2:10" ht="15.05" x14ac:dyDescent="0.3">
      <c r="B64" s="92" t="s">
        <v>1929</v>
      </c>
      <c r="C64" s="93" t="s">
        <v>1871</v>
      </c>
      <c r="D64" s="92"/>
      <c r="E64" s="107" t="s">
        <v>1955</v>
      </c>
      <c r="F64" s="109" t="s">
        <v>1913</v>
      </c>
      <c r="G64" s="116" t="s">
        <v>1995</v>
      </c>
      <c r="H64" s="118" t="s">
        <v>1915</v>
      </c>
      <c r="I64" s="118" t="s">
        <v>1895</v>
      </c>
      <c r="J64" s="119" t="s">
        <v>1891</v>
      </c>
    </row>
    <row r="65" spans="2:10" ht="15.05" x14ac:dyDescent="0.3">
      <c r="B65" s="92" t="s">
        <v>1929</v>
      </c>
      <c r="C65" s="93" t="s">
        <v>1871</v>
      </c>
      <c r="D65" s="92"/>
      <c r="E65" s="107" t="s">
        <v>1955</v>
      </c>
      <c r="F65" s="109" t="s">
        <v>1913</v>
      </c>
      <c r="G65" s="116" t="s">
        <v>1996</v>
      </c>
      <c r="H65" s="118" t="s">
        <v>1916</v>
      </c>
      <c r="I65" s="118" t="s">
        <v>1895</v>
      </c>
      <c r="J65" s="119" t="s">
        <v>1891</v>
      </c>
    </row>
    <row r="66" spans="2:10" ht="15.05" x14ac:dyDescent="0.3">
      <c r="B66" s="92" t="s">
        <v>1929</v>
      </c>
      <c r="C66" s="93" t="s">
        <v>1871</v>
      </c>
      <c r="D66" s="92"/>
      <c r="E66" s="107" t="s">
        <v>1955</v>
      </c>
      <c r="F66" s="109" t="s">
        <v>1913</v>
      </c>
      <c r="G66" s="116" t="s">
        <v>2020</v>
      </c>
      <c r="H66" s="118" t="s">
        <v>1977</v>
      </c>
      <c r="I66" s="118" t="s">
        <v>1895</v>
      </c>
      <c r="J66" s="119" t="s">
        <v>1891</v>
      </c>
    </row>
    <row r="67" spans="2:10" ht="15.05" x14ac:dyDescent="0.3">
      <c r="B67" s="92" t="s">
        <v>1929</v>
      </c>
      <c r="C67" s="93" t="s">
        <v>1871</v>
      </c>
      <c r="D67" s="92"/>
      <c r="E67" s="107" t="s">
        <v>1955</v>
      </c>
      <c r="F67" s="109" t="s">
        <v>1913</v>
      </c>
      <c r="G67" s="116" t="s">
        <v>2021</v>
      </c>
      <c r="H67" s="118" t="s">
        <v>1978</v>
      </c>
      <c r="I67" s="118" t="s">
        <v>1895</v>
      </c>
      <c r="J67" s="119" t="s">
        <v>1891</v>
      </c>
    </row>
    <row r="68" spans="2:10" ht="15.05" x14ac:dyDescent="0.3">
      <c r="B68" s="92" t="s">
        <v>1929</v>
      </c>
      <c r="C68" s="93" t="s">
        <v>1871</v>
      </c>
      <c r="D68" s="92"/>
      <c r="E68" s="107" t="s">
        <v>1955</v>
      </c>
      <c r="F68" s="109" t="s">
        <v>1913</v>
      </c>
      <c r="G68" s="116" t="s">
        <v>2022</v>
      </c>
      <c r="H68" s="118" t="s">
        <v>1979</v>
      </c>
      <c r="I68" s="118" t="s">
        <v>1895</v>
      </c>
      <c r="J68" s="119" t="s">
        <v>1891</v>
      </c>
    </row>
    <row r="69" spans="2:10" ht="15.05" x14ac:dyDescent="0.3">
      <c r="B69" s="92" t="s">
        <v>1929</v>
      </c>
      <c r="C69" s="93" t="s">
        <v>1871</v>
      </c>
      <c r="D69" s="92"/>
      <c r="E69" s="107" t="s">
        <v>1955</v>
      </c>
      <c r="F69" s="109" t="s">
        <v>1913</v>
      </c>
      <c r="G69" s="116" t="s">
        <v>2023</v>
      </c>
      <c r="H69" s="118" t="s">
        <v>1980</v>
      </c>
      <c r="I69" s="118" t="s">
        <v>1895</v>
      </c>
      <c r="J69" s="119" t="s">
        <v>1891</v>
      </c>
    </row>
    <row r="70" spans="2:10" ht="15.05" x14ac:dyDescent="0.3">
      <c r="B70" s="92" t="s">
        <v>1929</v>
      </c>
      <c r="C70" s="93" t="s">
        <v>1871</v>
      </c>
      <c r="D70" s="92"/>
      <c r="E70" s="107" t="s">
        <v>1955</v>
      </c>
      <c r="F70" s="109" t="s">
        <v>1913</v>
      </c>
      <c r="G70" s="116" t="s">
        <v>2024</v>
      </c>
      <c r="H70" s="118" t="s">
        <v>1981</v>
      </c>
      <c r="I70" s="118" t="s">
        <v>1895</v>
      </c>
      <c r="J70" s="119" t="s">
        <v>1891</v>
      </c>
    </row>
    <row r="71" spans="2:10" ht="15.05" x14ac:dyDescent="0.3">
      <c r="B71" s="92" t="s">
        <v>1929</v>
      </c>
      <c r="C71" s="93" t="s">
        <v>1871</v>
      </c>
      <c r="D71" s="92"/>
      <c r="E71" s="107" t="s">
        <v>1955</v>
      </c>
      <c r="F71" s="109" t="s">
        <v>1913</v>
      </c>
      <c r="G71" s="116" t="s">
        <v>2025</v>
      </c>
      <c r="H71" s="118" t="s">
        <v>1982</v>
      </c>
      <c r="I71" s="118" t="s">
        <v>1895</v>
      </c>
      <c r="J71" s="119" t="s">
        <v>1891</v>
      </c>
    </row>
    <row r="72" spans="2:10" ht="15.05" x14ac:dyDescent="0.3">
      <c r="B72" s="92" t="s">
        <v>1929</v>
      </c>
      <c r="C72" s="93" t="s">
        <v>1871</v>
      </c>
      <c r="D72" s="92"/>
      <c r="E72" s="107" t="s">
        <v>1955</v>
      </c>
      <c r="F72" s="109" t="s">
        <v>1913</v>
      </c>
      <c r="G72" s="116" t="s">
        <v>2026</v>
      </c>
      <c r="H72" s="118" t="s">
        <v>1983</v>
      </c>
      <c r="I72" s="118" t="s">
        <v>1895</v>
      </c>
      <c r="J72" s="119" t="s">
        <v>1891</v>
      </c>
    </row>
    <row r="73" spans="2:10" ht="15.05" x14ac:dyDescent="0.3">
      <c r="B73" s="92" t="s">
        <v>1929</v>
      </c>
      <c r="C73" s="93" t="s">
        <v>1871</v>
      </c>
      <c r="D73" s="92"/>
      <c r="E73" s="107" t="s">
        <v>1955</v>
      </c>
      <c r="F73" s="109" t="s">
        <v>1913</v>
      </c>
      <c r="G73" s="116" t="s">
        <v>2027</v>
      </c>
      <c r="H73" s="118" t="s">
        <v>1917</v>
      </c>
      <c r="I73" s="118" t="s">
        <v>1895</v>
      </c>
      <c r="J73" s="119" t="s">
        <v>1891</v>
      </c>
    </row>
    <row r="74" spans="2:10" ht="15.05" x14ac:dyDescent="0.3">
      <c r="B74" s="92" t="s">
        <v>1929</v>
      </c>
      <c r="C74" s="93" t="s">
        <v>1871</v>
      </c>
      <c r="D74" s="92"/>
      <c r="E74" s="107" t="s">
        <v>1955</v>
      </c>
      <c r="F74" s="109" t="s">
        <v>1913</v>
      </c>
      <c r="G74" s="116" t="s">
        <v>2028</v>
      </c>
      <c r="H74" s="118" t="s">
        <v>1918</v>
      </c>
      <c r="I74" s="118" t="s">
        <v>1895</v>
      </c>
      <c r="J74" s="119" t="s">
        <v>1891</v>
      </c>
    </row>
    <row r="75" spans="2:10" ht="15.05" x14ac:dyDescent="0.3">
      <c r="B75" s="92" t="s">
        <v>1929</v>
      </c>
      <c r="C75" s="93" t="s">
        <v>1871</v>
      </c>
      <c r="D75" s="92"/>
      <c r="E75" s="107" t="s">
        <v>1955</v>
      </c>
      <c r="F75" s="109" t="s">
        <v>1913</v>
      </c>
      <c r="G75" s="116" t="s">
        <v>2029</v>
      </c>
      <c r="H75" s="118" t="s">
        <v>1919</v>
      </c>
      <c r="I75" s="118" t="s">
        <v>1895</v>
      </c>
      <c r="J75" s="119" t="s">
        <v>1891</v>
      </c>
    </row>
    <row r="76" spans="2:10" ht="15.05" x14ac:dyDescent="0.3">
      <c r="B76" s="92" t="s">
        <v>1929</v>
      </c>
      <c r="C76" s="93" t="s">
        <v>1871</v>
      </c>
      <c r="D76" s="92"/>
      <c r="E76" s="107" t="s">
        <v>1955</v>
      </c>
      <c r="F76" s="109" t="s">
        <v>1913</v>
      </c>
      <c r="G76" s="116" t="s">
        <v>2030</v>
      </c>
      <c r="H76" s="118" t="s">
        <v>1984</v>
      </c>
      <c r="I76" s="118" t="s">
        <v>1895</v>
      </c>
      <c r="J76" s="119" t="s">
        <v>1891</v>
      </c>
    </row>
    <row r="77" spans="2:10" ht="15.05" x14ac:dyDescent="0.3">
      <c r="B77" s="92" t="s">
        <v>1929</v>
      </c>
      <c r="C77" s="93" t="s">
        <v>1871</v>
      </c>
      <c r="D77" s="92"/>
      <c r="E77" s="107" t="s">
        <v>1955</v>
      </c>
      <c r="F77" s="109" t="s">
        <v>1913</v>
      </c>
      <c r="G77" s="116" t="s">
        <v>2031</v>
      </c>
      <c r="H77" s="118" t="s">
        <v>1985</v>
      </c>
      <c r="I77" s="118" t="s">
        <v>1895</v>
      </c>
      <c r="J77" s="119" t="s">
        <v>1891</v>
      </c>
    </row>
    <row r="78" spans="2:10" ht="15.05" x14ac:dyDescent="0.3">
      <c r="B78" s="92" t="s">
        <v>1929</v>
      </c>
      <c r="C78" s="93" t="s">
        <v>1871</v>
      </c>
      <c r="D78" s="92"/>
      <c r="E78" s="107" t="s">
        <v>1955</v>
      </c>
      <c r="F78" s="109" t="s">
        <v>1913</v>
      </c>
      <c r="G78" s="116" t="s">
        <v>2032</v>
      </c>
      <c r="H78" s="118" t="s">
        <v>1986</v>
      </c>
      <c r="I78" s="118" t="s">
        <v>1895</v>
      </c>
      <c r="J78" s="119" t="s">
        <v>1891</v>
      </c>
    </row>
    <row r="79" spans="2:10" ht="15.05" x14ac:dyDescent="0.3">
      <c r="B79" s="92" t="s">
        <v>1929</v>
      </c>
      <c r="C79" s="93" t="s">
        <v>1871</v>
      </c>
      <c r="D79" s="92"/>
      <c r="E79" s="107" t="s">
        <v>1955</v>
      </c>
      <c r="F79" s="109" t="s">
        <v>1913</v>
      </c>
      <c r="G79" s="116" t="s">
        <v>2033</v>
      </c>
      <c r="H79" s="118" t="s">
        <v>1987</v>
      </c>
      <c r="I79" s="118" t="s">
        <v>1895</v>
      </c>
      <c r="J79" s="119" t="s">
        <v>1891</v>
      </c>
    </row>
    <row r="80" spans="2:10" ht="15.05" x14ac:dyDescent="0.3">
      <c r="B80" s="92" t="s">
        <v>1929</v>
      </c>
      <c r="C80" s="93" t="s">
        <v>1871</v>
      </c>
      <c r="D80" s="92"/>
      <c r="E80" s="107" t="s">
        <v>1955</v>
      </c>
      <c r="F80" s="109" t="s">
        <v>1913</v>
      </c>
      <c r="G80" s="116" t="s">
        <v>2034</v>
      </c>
      <c r="H80" s="118" t="s">
        <v>1988</v>
      </c>
      <c r="I80" s="118" t="s">
        <v>1895</v>
      </c>
      <c r="J80" s="119" t="s">
        <v>1891</v>
      </c>
    </row>
    <row r="81" spans="2:10" ht="15.05" x14ac:dyDescent="0.3">
      <c r="B81" s="92" t="s">
        <v>1929</v>
      </c>
      <c r="C81" s="93" t="s">
        <v>1871</v>
      </c>
      <c r="D81" s="92"/>
      <c r="E81" s="107" t="s">
        <v>1955</v>
      </c>
      <c r="F81" s="109" t="s">
        <v>1913</v>
      </c>
      <c r="G81" s="116" t="s">
        <v>2035</v>
      </c>
      <c r="H81" s="118" t="s">
        <v>1989</v>
      </c>
      <c r="I81" s="118" t="s">
        <v>1895</v>
      </c>
      <c r="J81" s="119" t="s">
        <v>1891</v>
      </c>
    </row>
    <row r="82" spans="2:10" ht="15.05" x14ac:dyDescent="0.3">
      <c r="B82" s="92" t="s">
        <v>1929</v>
      </c>
      <c r="C82" s="93" t="s">
        <v>1871</v>
      </c>
      <c r="D82" s="92"/>
      <c r="E82" s="107" t="s">
        <v>1955</v>
      </c>
      <c r="F82" s="109" t="s">
        <v>1913</v>
      </c>
      <c r="G82" s="116" t="s">
        <v>2036</v>
      </c>
      <c r="H82" s="118" t="s">
        <v>1990</v>
      </c>
      <c r="I82" s="118" t="s">
        <v>1895</v>
      </c>
      <c r="J82" s="119" t="s">
        <v>1891</v>
      </c>
    </row>
    <row r="83" spans="2:10" ht="15.05" x14ac:dyDescent="0.3">
      <c r="B83" s="92" t="s">
        <v>1929</v>
      </c>
      <c r="C83" s="93" t="s">
        <v>1871</v>
      </c>
      <c r="D83" s="92"/>
      <c r="E83" s="107" t="s">
        <v>1956</v>
      </c>
      <c r="F83" s="109" t="s">
        <v>1920</v>
      </c>
      <c r="G83" s="112"/>
      <c r="H83" s="113"/>
      <c r="I83" s="113"/>
      <c r="J83" s="115" t="s">
        <v>1897</v>
      </c>
    </row>
    <row r="84" spans="2:10" ht="15.05" x14ac:dyDescent="0.3">
      <c r="B84" s="92" t="s">
        <v>1929</v>
      </c>
      <c r="C84" s="93" t="s">
        <v>1871</v>
      </c>
      <c r="D84" s="92"/>
      <c r="E84" s="107" t="s">
        <v>1956</v>
      </c>
      <c r="F84" s="109" t="s">
        <v>1920</v>
      </c>
      <c r="G84" s="116" t="s">
        <v>2002</v>
      </c>
      <c r="H84" s="118" t="s">
        <v>1922</v>
      </c>
      <c r="I84" s="118" t="s">
        <v>1898</v>
      </c>
      <c r="J84" s="119" t="s">
        <v>1891</v>
      </c>
    </row>
    <row r="85" spans="2:10" ht="15.05" x14ac:dyDescent="0.3">
      <c r="B85" s="92" t="s">
        <v>1929</v>
      </c>
      <c r="C85" s="93" t="s">
        <v>1871</v>
      </c>
      <c r="D85" s="92"/>
      <c r="E85" s="107" t="s">
        <v>1956</v>
      </c>
      <c r="F85" s="109" t="s">
        <v>1920</v>
      </c>
      <c r="G85" s="116" t="s">
        <v>2003</v>
      </c>
      <c r="H85" s="118" t="s">
        <v>1923</v>
      </c>
      <c r="I85" s="118" t="s">
        <v>1898</v>
      </c>
      <c r="J85" s="119" t="s">
        <v>1891</v>
      </c>
    </row>
    <row r="86" spans="2:10" ht="15.05" x14ac:dyDescent="0.3">
      <c r="B86" s="92" t="s">
        <v>1929</v>
      </c>
      <c r="C86" s="93" t="s">
        <v>1871</v>
      </c>
      <c r="D86" s="92"/>
      <c r="E86" s="107" t="s">
        <v>1957</v>
      </c>
      <c r="F86" s="109" t="s">
        <v>1925</v>
      </c>
      <c r="G86" s="112"/>
      <c r="H86" s="113"/>
      <c r="I86" s="113"/>
      <c r="J86" s="115" t="s">
        <v>1900</v>
      </c>
    </row>
    <row r="87" spans="2:10" ht="15.05" x14ac:dyDescent="0.3">
      <c r="B87" s="92" t="s">
        <v>1929</v>
      </c>
      <c r="C87" s="93" t="s">
        <v>1871</v>
      </c>
      <c r="D87" s="92"/>
      <c r="E87" s="107" t="s">
        <v>1957</v>
      </c>
      <c r="F87" s="109" t="s">
        <v>1925</v>
      </c>
      <c r="G87" s="116" t="s">
        <v>1997</v>
      </c>
      <c r="H87" s="118" t="s">
        <v>1927</v>
      </c>
      <c r="I87" s="118" t="s">
        <v>1902</v>
      </c>
      <c r="J87" s="119" t="s">
        <v>1891</v>
      </c>
    </row>
    <row r="88" spans="2:10" ht="15.05" x14ac:dyDescent="0.3">
      <c r="B88" s="92" t="s">
        <v>1929</v>
      </c>
      <c r="C88" s="93" t="s">
        <v>1871</v>
      </c>
      <c r="D88" s="92"/>
      <c r="E88" s="107" t="s">
        <v>1957</v>
      </c>
      <c r="F88" s="109" t="s">
        <v>1925</v>
      </c>
      <c r="G88" s="116" t="s">
        <v>1998</v>
      </c>
      <c r="H88" s="118" t="s">
        <v>1928</v>
      </c>
      <c r="I88" s="118" t="s">
        <v>1902</v>
      </c>
      <c r="J88" s="119" t="s">
        <v>1891</v>
      </c>
    </row>
    <row r="89" spans="2:10" ht="15.05" x14ac:dyDescent="0.3">
      <c r="B89" s="92" t="s">
        <v>1929</v>
      </c>
      <c r="C89" s="93" t="s">
        <v>1871</v>
      </c>
      <c r="D89" s="92"/>
      <c r="E89" s="107" t="s">
        <v>1958</v>
      </c>
      <c r="F89" s="109" t="s">
        <v>1968</v>
      </c>
      <c r="G89" s="112"/>
      <c r="H89" s="113"/>
      <c r="I89" s="113"/>
      <c r="J89" s="115" t="s">
        <v>1904</v>
      </c>
    </row>
    <row r="90" spans="2:10" ht="15.05" x14ac:dyDescent="0.3">
      <c r="B90" s="92" t="s">
        <v>1929</v>
      </c>
      <c r="C90" s="93" t="s">
        <v>1871</v>
      </c>
      <c r="D90" s="92"/>
      <c r="E90" s="107" t="s">
        <v>1958</v>
      </c>
      <c r="F90" s="109" t="s">
        <v>1968</v>
      </c>
      <c r="G90" s="116" t="s">
        <v>2004</v>
      </c>
      <c r="H90" s="118" t="s">
        <v>2041</v>
      </c>
      <c r="I90" s="118" t="s">
        <v>1905</v>
      </c>
      <c r="J90" s="119" t="s">
        <v>1891</v>
      </c>
    </row>
    <row r="91" spans="2:10" ht="15.05" x14ac:dyDescent="0.3">
      <c r="B91" s="92" t="s">
        <v>1929</v>
      </c>
      <c r="C91" s="93" t="s">
        <v>1871</v>
      </c>
      <c r="D91" s="92"/>
      <c r="E91" s="107" t="s">
        <v>1958</v>
      </c>
      <c r="F91" s="109" t="s">
        <v>1968</v>
      </c>
      <c r="G91" s="116" t="s">
        <v>2005</v>
      </c>
      <c r="H91" s="118" t="s">
        <v>2042</v>
      </c>
      <c r="I91" s="118" t="s">
        <v>1905</v>
      </c>
      <c r="J91" s="119" t="s">
        <v>1891</v>
      </c>
    </row>
    <row r="92" spans="2:10" ht="15.05" x14ac:dyDescent="0.3">
      <c r="B92" s="92" t="s">
        <v>1929</v>
      </c>
      <c r="C92" s="93" t="s">
        <v>1871</v>
      </c>
      <c r="D92" s="92"/>
      <c r="E92" s="107" t="s">
        <v>1959</v>
      </c>
      <c r="F92" s="109" t="s">
        <v>1969</v>
      </c>
      <c r="G92" s="112"/>
      <c r="H92" s="113"/>
      <c r="I92" s="113"/>
      <c r="J92" s="115" t="s">
        <v>1907</v>
      </c>
    </row>
    <row r="93" spans="2:10" ht="15.05" x14ac:dyDescent="0.3">
      <c r="B93" s="92" t="s">
        <v>1929</v>
      </c>
      <c r="C93" s="93" t="s">
        <v>1871</v>
      </c>
      <c r="D93" s="92"/>
      <c r="E93" s="107" t="s">
        <v>1959</v>
      </c>
      <c r="F93" s="109" t="s">
        <v>1969</v>
      </c>
      <c r="G93" s="116" t="s">
        <v>1999</v>
      </c>
      <c r="H93" s="118" t="s">
        <v>2043</v>
      </c>
      <c r="I93" s="118" t="s">
        <v>1909</v>
      </c>
      <c r="J93" s="119" t="s">
        <v>1891</v>
      </c>
    </row>
    <row r="94" spans="2:10" ht="15.05" x14ac:dyDescent="0.3">
      <c r="B94" s="92" t="s">
        <v>1929</v>
      </c>
      <c r="C94" s="93" t="s">
        <v>1871</v>
      </c>
      <c r="D94" s="92"/>
      <c r="E94" s="107" t="s">
        <v>1959</v>
      </c>
      <c r="F94" s="109" t="s">
        <v>1969</v>
      </c>
      <c r="G94" s="116" t="s">
        <v>2006</v>
      </c>
      <c r="H94" s="118" t="s">
        <v>2044</v>
      </c>
      <c r="I94" s="118" t="s">
        <v>1909</v>
      </c>
      <c r="J94" s="119" t="s">
        <v>1891</v>
      </c>
    </row>
    <row r="95" spans="2:10" ht="15.05" x14ac:dyDescent="0.3">
      <c r="B95" s="92" t="s">
        <v>1929</v>
      </c>
      <c r="C95" s="93" t="s">
        <v>1871</v>
      </c>
      <c r="D95" s="92"/>
      <c r="E95" s="107" t="s">
        <v>1960</v>
      </c>
      <c r="F95" s="109" t="s">
        <v>1970</v>
      </c>
      <c r="G95" s="112"/>
      <c r="H95" s="113"/>
      <c r="I95" s="113"/>
      <c r="J95" s="115" t="s">
        <v>1911</v>
      </c>
    </row>
    <row r="96" spans="2:10" ht="15.05" x14ac:dyDescent="0.3">
      <c r="B96" s="92" t="s">
        <v>1929</v>
      </c>
      <c r="C96" s="93" t="s">
        <v>1871</v>
      </c>
      <c r="D96" s="92"/>
      <c r="E96" s="107" t="s">
        <v>1960</v>
      </c>
      <c r="F96" s="109" t="s">
        <v>1970</v>
      </c>
      <c r="G96" s="116" t="s">
        <v>2007</v>
      </c>
      <c r="H96" s="118" t="s">
        <v>2045</v>
      </c>
      <c r="I96" s="118" t="s">
        <v>1912</v>
      </c>
      <c r="J96" s="119" t="s">
        <v>1891</v>
      </c>
    </row>
    <row r="97" spans="2:10" ht="15.05" x14ac:dyDescent="0.3">
      <c r="B97" s="92" t="s">
        <v>1929</v>
      </c>
      <c r="C97" s="93" t="s">
        <v>1871</v>
      </c>
      <c r="D97" s="92"/>
      <c r="E97" s="107" t="s">
        <v>1960</v>
      </c>
      <c r="F97" s="109" t="s">
        <v>1970</v>
      </c>
      <c r="G97" s="116" t="s">
        <v>2008</v>
      </c>
      <c r="H97" s="118" t="s">
        <v>2046</v>
      </c>
      <c r="I97" s="118" t="s">
        <v>1912</v>
      </c>
      <c r="J97" s="119" t="s">
        <v>1891</v>
      </c>
    </row>
    <row r="98" spans="2:10" ht="15.05" x14ac:dyDescent="0.3">
      <c r="B98" s="92" t="s">
        <v>1929</v>
      </c>
      <c r="C98" s="93" t="s">
        <v>1871</v>
      </c>
      <c r="D98" s="92"/>
      <c r="E98" s="107" t="s">
        <v>1961</v>
      </c>
      <c r="F98" s="109" t="s">
        <v>1971</v>
      </c>
      <c r="G98" s="112"/>
      <c r="H98" s="113"/>
      <c r="I98" s="113"/>
      <c r="J98" s="115" t="s">
        <v>1914</v>
      </c>
    </row>
    <row r="99" spans="2:10" ht="15.05" x14ac:dyDescent="0.3">
      <c r="B99" s="92" t="s">
        <v>1929</v>
      </c>
      <c r="C99" s="93" t="s">
        <v>1871</v>
      </c>
      <c r="D99" s="92"/>
      <c r="E99" s="107" t="s">
        <v>1961</v>
      </c>
      <c r="F99" s="109" t="s">
        <v>1971</v>
      </c>
      <c r="G99" s="116" t="s">
        <v>2009</v>
      </c>
      <c r="H99" s="118" t="s">
        <v>2047</v>
      </c>
      <c r="I99" s="118" t="s">
        <v>1800</v>
      </c>
      <c r="J99" s="119" t="s">
        <v>1891</v>
      </c>
    </row>
    <row r="100" spans="2:10" ht="15.05" x14ac:dyDescent="0.3">
      <c r="B100" s="92" t="s">
        <v>1929</v>
      </c>
      <c r="C100" s="93" t="s">
        <v>1871</v>
      </c>
      <c r="D100" s="92"/>
      <c r="E100" s="107" t="s">
        <v>1961</v>
      </c>
      <c r="F100" s="109" t="s">
        <v>1971</v>
      </c>
      <c r="G100" s="116" t="s">
        <v>2010</v>
      </c>
      <c r="H100" s="118" t="s">
        <v>2048</v>
      </c>
      <c r="I100" s="118" t="s">
        <v>1800</v>
      </c>
      <c r="J100" s="119" t="s">
        <v>1891</v>
      </c>
    </row>
    <row r="101" spans="2:10" ht="15.05" x14ac:dyDescent="0.3">
      <c r="B101" s="92" t="s">
        <v>1929</v>
      </c>
      <c r="C101" s="93" t="s">
        <v>1871</v>
      </c>
      <c r="D101" s="92"/>
      <c r="E101" s="107" t="s">
        <v>1962</v>
      </c>
      <c r="F101" s="109" t="s">
        <v>1972</v>
      </c>
      <c r="G101" s="112"/>
      <c r="H101" s="113"/>
      <c r="I101" s="113"/>
      <c r="J101" s="115" t="s">
        <v>1804</v>
      </c>
    </row>
    <row r="102" spans="2:10" ht="15.05" x14ac:dyDescent="0.3">
      <c r="B102" s="92" t="s">
        <v>1929</v>
      </c>
      <c r="C102" s="93" t="s">
        <v>1871</v>
      </c>
      <c r="D102" s="92"/>
      <c r="E102" s="107" t="s">
        <v>1962</v>
      </c>
      <c r="F102" s="109" t="s">
        <v>1972</v>
      </c>
      <c r="G102" s="116" t="s">
        <v>2011</v>
      </c>
      <c r="H102" s="118" t="s">
        <v>2049</v>
      </c>
      <c r="I102" s="118" t="s">
        <v>1803</v>
      </c>
      <c r="J102" s="119" t="s">
        <v>1891</v>
      </c>
    </row>
    <row r="103" spans="2:10" ht="15.05" x14ac:dyDescent="0.3">
      <c r="B103" s="92" t="s">
        <v>1929</v>
      </c>
      <c r="C103" s="93" t="s">
        <v>1871</v>
      </c>
      <c r="D103" s="92"/>
      <c r="E103" s="107" t="s">
        <v>1962</v>
      </c>
      <c r="F103" s="109" t="s">
        <v>1972</v>
      </c>
      <c r="G103" s="116" t="s">
        <v>2012</v>
      </c>
      <c r="H103" s="118" t="s">
        <v>2050</v>
      </c>
      <c r="I103" s="118" t="s">
        <v>1803</v>
      </c>
      <c r="J103" s="119" t="s">
        <v>1891</v>
      </c>
    </row>
    <row r="104" spans="2:10" ht="15.05" x14ac:dyDescent="0.3">
      <c r="B104" s="92" t="s">
        <v>1929</v>
      </c>
      <c r="C104" s="93" t="s">
        <v>1871</v>
      </c>
      <c r="D104" s="92"/>
      <c r="E104" s="107" t="s">
        <v>1963</v>
      </c>
      <c r="F104" s="109" t="s">
        <v>1973</v>
      </c>
      <c r="G104" s="112"/>
      <c r="H104" s="113"/>
      <c r="I104" s="113"/>
      <c r="J104" s="115" t="s">
        <v>1921</v>
      </c>
    </row>
    <row r="105" spans="2:10" ht="15.05" x14ac:dyDescent="0.3">
      <c r="B105" s="92" t="s">
        <v>1929</v>
      </c>
      <c r="C105" s="93" t="s">
        <v>1871</v>
      </c>
      <c r="D105" s="92"/>
      <c r="E105" s="107" t="s">
        <v>1963</v>
      </c>
      <c r="F105" s="109" t="s">
        <v>1973</v>
      </c>
      <c r="G105" s="116" t="s">
        <v>2013</v>
      </c>
      <c r="H105" s="118" t="s">
        <v>2051</v>
      </c>
      <c r="I105" s="118" t="s">
        <v>1843</v>
      </c>
      <c r="J105" s="119" t="s">
        <v>1891</v>
      </c>
    </row>
    <row r="106" spans="2:10" ht="15.05" x14ac:dyDescent="0.3">
      <c r="B106" s="92" t="s">
        <v>1929</v>
      </c>
      <c r="C106" s="93" t="s">
        <v>1871</v>
      </c>
      <c r="D106" s="92"/>
      <c r="E106" s="107" t="s">
        <v>1963</v>
      </c>
      <c r="F106" s="109" t="s">
        <v>1973</v>
      </c>
      <c r="G106" s="116" t="s">
        <v>2014</v>
      </c>
      <c r="H106" s="118" t="s">
        <v>2052</v>
      </c>
      <c r="I106" s="118" t="s">
        <v>1843</v>
      </c>
      <c r="J106" s="119" t="s">
        <v>1891</v>
      </c>
    </row>
    <row r="107" spans="2:10" ht="15.05" x14ac:dyDescent="0.3">
      <c r="B107" s="92" t="s">
        <v>1929</v>
      </c>
      <c r="C107" s="93" t="s">
        <v>1871</v>
      </c>
      <c r="D107" s="92"/>
      <c r="E107" s="107" t="s">
        <v>2016</v>
      </c>
      <c r="F107" s="109" t="s">
        <v>1974</v>
      </c>
      <c r="G107" s="112"/>
      <c r="H107" s="113"/>
      <c r="I107" s="114"/>
      <c r="J107" s="115" t="s">
        <v>1924</v>
      </c>
    </row>
    <row r="108" spans="2:10" ht="15.05" x14ac:dyDescent="0.3">
      <c r="B108" s="92" t="s">
        <v>1929</v>
      </c>
      <c r="C108" s="93" t="s">
        <v>1871</v>
      </c>
      <c r="D108" s="92"/>
      <c r="E108" s="107" t="s">
        <v>2016</v>
      </c>
      <c r="F108" s="109" t="s">
        <v>1974</v>
      </c>
      <c r="G108" s="116" t="s">
        <v>2037</v>
      </c>
      <c r="H108" s="118" t="s">
        <v>2053</v>
      </c>
      <c r="I108" s="118" t="s">
        <v>1846</v>
      </c>
      <c r="J108" s="119" t="s">
        <v>1891</v>
      </c>
    </row>
    <row r="109" spans="2:10" ht="15.05" x14ac:dyDescent="0.3">
      <c r="B109" s="92" t="s">
        <v>1929</v>
      </c>
      <c r="C109" s="93" t="s">
        <v>1871</v>
      </c>
      <c r="D109" s="92"/>
      <c r="E109" s="107" t="s">
        <v>2016</v>
      </c>
      <c r="F109" s="109" t="s">
        <v>1974</v>
      </c>
      <c r="G109" s="116" t="s">
        <v>2038</v>
      </c>
      <c r="H109" s="118" t="s">
        <v>2054</v>
      </c>
      <c r="I109" s="118" t="s">
        <v>1846</v>
      </c>
      <c r="J109" s="119" t="s">
        <v>1891</v>
      </c>
    </row>
    <row r="110" spans="2:10" ht="15.05" x14ac:dyDescent="0.3">
      <c r="B110" s="92" t="s">
        <v>1929</v>
      </c>
      <c r="C110" s="93" t="s">
        <v>1871</v>
      </c>
      <c r="D110" s="92"/>
      <c r="E110" s="107" t="s">
        <v>1976</v>
      </c>
      <c r="F110" s="109" t="s">
        <v>1975</v>
      </c>
      <c r="G110" s="112"/>
      <c r="H110" s="113"/>
      <c r="I110" s="113"/>
      <c r="J110" s="115" t="s">
        <v>1926</v>
      </c>
    </row>
    <row r="111" spans="2:10" ht="15.05" x14ac:dyDescent="0.3">
      <c r="B111" s="92" t="s">
        <v>1929</v>
      </c>
      <c r="C111" s="93" t="s">
        <v>1871</v>
      </c>
      <c r="D111" s="92"/>
      <c r="E111" s="107" t="s">
        <v>1976</v>
      </c>
      <c r="F111" s="109" t="s">
        <v>1975</v>
      </c>
      <c r="G111" s="116" t="s">
        <v>2039</v>
      </c>
      <c r="H111" s="118" t="s">
        <v>2055</v>
      </c>
      <c r="I111" s="118" t="s">
        <v>1858</v>
      </c>
      <c r="J111" s="119" t="s">
        <v>1891</v>
      </c>
    </row>
    <row r="112" spans="2:10" ht="15.05" x14ac:dyDescent="0.3">
      <c r="B112" s="92" t="s">
        <v>1929</v>
      </c>
      <c r="C112" s="93" t="s">
        <v>1871</v>
      </c>
      <c r="D112" s="92"/>
      <c r="E112" s="107" t="s">
        <v>1976</v>
      </c>
      <c r="F112" s="109" t="s">
        <v>1975</v>
      </c>
      <c r="G112" s="116" t="s">
        <v>2040</v>
      </c>
      <c r="H112" s="118" t="s">
        <v>2056</v>
      </c>
      <c r="I112" s="118" t="s">
        <v>1858</v>
      </c>
      <c r="J112" s="119" t="s">
        <v>1891</v>
      </c>
    </row>
  </sheetData>
  <mergeCells count="4">
    <mergeCell ref="B4:C4"/>
    <mergeCell ref="E4:F4"/>
    <mergeCell ref="G4:H4"/>
    <mergeCell ref="B2:J2"/>
  </mergeCells>
  <pageMargins left="0.43307086614173229" right="0.23622047244094491" top="0.19685039370078741" bottom="0.31496062992125984" header="0.15748031496062992" footer="0.15748031496062992"/>
  <pageSetup scale="78" orientation="portrait" r:id="rId1"/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3"/>
  <sheetViews>
    <sheetView topLeftCell="A469" workbookViewId="0">
      <selection activeCell="C12" sqref="C12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75" style="46" customWidth="1"/>
    <col min="4" max="4" width="16.625" style="46" customWidth="1"/>
    <col min="5" max="5" width="13.75" style="46" customWidth="1"/>
    <col min="6" max="6" width="9.375" style="55" customWidth="1"/>
    <col min="7" max="16384" width="11.375" style="46"/>
  </cols>
  <sheetData>
    <row r="2" spans="1:9" x14ac:dyDescent="0.2">
      <c r="B2" s="48" t="s">
        <v>2060</v>
      </c>
      <c r="C2" s="46" t="s">
        <v>2057</v>
      </c>
      <c r="E2" s="200">
        <f>+E3</f>
        <v>77417000</v>
      </c>
      <c r="F2" s="309" t="s">
        <v>1784</v>
      </c>
      <c r="G2" s="312" t="s">
        <v>1731</v>
      </c>
      <c r="H2" s="200">
        <f>+E2</f>
        <v>77417000</v>
      </c>
      <c r="I2" s="200"/>
    </row>
    <row r="3" spans="1:9" x14ac:dyDescent="0.2">
      <c r="B3" s="48" t="s">
        <v>1752</v>
      </c>
      <c r="C3" s="46">
        <v>11</v>
      </c>
      <c r="D3" s="309" t="s">
        <v>2241</v>
      </c>
      <c r="E3" s="200">
        <f>+E8+E389</f>
        <v>77417000</v>
      </c>
      <c r="F3" s="46"/>
      <c r="G3" s="312">
        <v>152</v>
      </c>
      <c r="H3" s="200">
        <f>+H2</f>
        <v>77417000</v>
      </c>
      <c r="I3" s="200"/>
    </row>
    <row r="4" spans="1:9" x14ac:dyDescent="0.2">
      <c r="B4" s="48" t="s">
        <v>2058</v>
      </c>
      <c r="C4" s="123" t="s">
        <v>2059</v>
      </c>
      <c r="D4" s="309" t="s">
        <v>2096</v>
      </c>
      <c r="F4" s="46"/>
      <c r="G4" s="56"/>
    </row>
    <row r="5" spans="1:9" x14ac:dyDescent="0.2">
      <c r="F5" s="46"/>
      <c r="G5" s="56"/>
    </row>
    <row r="6" spans="1:9" x14ac:dyDescent="0.2">
      <c r="B6" s="438" t="s">
        <v>44</v>
      </c>
      <c r="C6" s="438"/>
      <c r="D6" s="438"/>
      <c r="E6" s="438"/>
      <c r="F6" s="438"/>
      <c r="G6" s="56"/>
    </row>
    <row r="7" spans="1:9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9" x14ac:dyDescent="0.2">
      <c r="A8" s="59">
        <v>1</v>
      </c>
      <c r="B8" s="60" t="s">
        <v>1654</v>
      </c>
      <c r="C8" s="61"/>
      <c r="D8" s="173"/>
      <c r="E8" s="174">
        <f>SUM(E9:E361)</f>
        <v>76087000</v>
      </c>
      <c r="F8" s="59"/>
    </row>
    <row r="9" spans="1:9" x14ac:dyDescent="0.2">
      <c r="A9" s="16" t="s">
        <v>53</v>
      </c>
      <c r="B9" s="21" t="s">
        <v>0</v>
      </c>
      <c r="C9" s="224"/>
      <c r="D9" s="167"/>
      <c r="E9" s="175">
        <f>SUM(D10:D65)</f>
        <v>50083000</v>
      </c>
      <c r="F9" s="24">
        <v>0</v>
      </c>
    </row>
    <row r="10" spans="1:9" x14ac:dyDescent="0.2">
      <c r="A10" s="13" t="s">
        <v>54</v>
      </c>
      <c r="B10" s="25" t="s">
        <v>1</v>
      </c>
      <c r="C10" s="225"/>
      <c r="D10" s="170">
        <f>SUM(C11:C15)</f>
        <v>36276000</v>
      </c>
      <c r="E10" s="171"/>
      <c r="F10" s="29">
        <v>0</v>
      </c>
    </row>
    <row r="11" spans="1:9" x14ac:dyDescent="0.2">
      <c r="A11" s="14" t="s">
        <v>55</v>
      </c>
      <c r="B11" s="15" t="s">
        <v>56</v>
      </c>
      <c r="C11" s="225"/>
      <c r="D11" s="169"/>
      <c r="E11" s="171"/>
      <c r="F11" s="29">
        <v>0</v>
      </c>
    </row>
    <row r="12" spans="1:9" x14ac:dyDescent="0.2">
      <c r="A12" s="14" t="s">
        <v>57</v>
      </c>
      <c r="B12" s="15" t="s">
        <v>58</v>
      </c>
      <c r="C12" s="225">
        <v>3290000</v>
      </c>
      <c r="D12" s="169"/>
      <c r="E12" s="171"/>
      <c r="F12" s="29">
        <v>0</v>
      </c>
    </row>
    <row r="13" spans="1:9" x14ac:dyDescent="0.2">
      <c r="A13" s="14" t="s">
        <v>63</v>
      </c>
      <c r="B13" s="15" t="s">
        <v>64</v>
      </c>
      <c r="C13" s="225"/>
      <c r="D13" s="169"/>
      <c r="E13" s="171"/>
      <c r="F13" s="29">
        <v>0</v>
      </c>
    </row>
    <row r="14" spans="1:9" x14ac:dyDescent="0.2">
      <c r="A14" s="14" t="s">
        <v>65</v>
      </c>
      <c r="B14" s="15" t="s">
        <v>66</v>
      </c>
      <c r="C14" s="225">
        <v>30346000</v>
      </c>
      <c r="D14" s="169"/>
      <c r="E14" s="171"/>
      <c r="F14" s="29">
        <v>0</v>
      </c>
    </row>
    <row r="15" spans="1:9" x14ac:dyDescent="0.2">
      <c r="A15" s="14" t="s">
        <v>67</v>
      </c>
      <c r="B15" s="15" t="s">
        <v>68</v>
      </c>
      <c r="C15" s="225">
        <v>2640000</v>
      </c>
      <c r="D15" s="176"/>
      <c r="E15" s="171"/>
      <c r="F15" s="29">
        <v>0</v>
      </c>
    </row>
    <row r="16" spans="1:9" x14ac:dyDescent="0.2">
      <c r="A16" s="13" t="s">
        <v>73</v>
      </c>
      <c r="B16" s="25" t="s">
        <v>2</v>
      </c>
      <c r="C16" s="225"/>
      <c r="D16" s="170">
        <f>SUM(C17:C25)</f>
        <v>2915000</v>
      </c>
      <c r="E16" s="171"/>
      <c r="F16" s="29">
        <v>0</v>
      </c>
    </row>
    <row r="17" spans="1:6" x14ac:dyDescent="0.2">
      <c r="A17" s="14" t="s">
        <v>74</v>
      </c>
      <c r="B17" s="15" t="s">
        <v>75</v>
      </c>
      <c r="C17" s="225"/>
      <c r="D17" s="169"/>
      <c r="E17" s="171"/>
      <c r="F17" s="29">
        <v>0</v>
      </c>
    </row>
    <row r="18" spans="1:6" x14ac:dyDescent="0.2">
      <c r="A18" s="14" t="s">
        <v>76</v>
      </c>
      <c r="B18" s="15" t="s">
        <v>77</v>
      </c>
      <c r="C18" s="225"/>
      <c r="D18" s="169"/>
      <c r="E18" s="171"/>
      <c r="F18" s="29">
        <v>0</v>
      </c>
    </row>
    <row r="19" spans="1:6" x14ac:dyDescent="0.2">
      <c r="A19" s="14" t="s">
        <v>78</v>
      </c>
      <c r="B19" s="15" t="s">
        <v>79</v>
      </c>
      <c r="C19" s="225">
        <v>2155000</v>
      </c>
      <c r="D19" s="176"/>
      <c r="E19" s="171"/>
      <c r="F19" s="29">
        <v>0</v>
      </c>
    </row>
    <row r="20" spans="1:6" x14ac:dyDescent="0.2">
      <c r="A20" s="14" t="s">
        <v>80</v>
      </c>
      <c r="B20" s="15" t="s">
        <v>81</v>
      </c>
      <c r="C20" s="225"/>
      <c r="D20" s="169"/>
      <c r="E20" s="171"/>
      <c r="F20" s="29">
        <v>0</v>
      </c>
    </row>
    <row r="21" spans="1:6" x14ac:dyDescent="0.2">
      <c r="A21" s="14" t="s">
        <v>82</v>
      </c>
      <c r="B21" s="15" t="s">
        <v>83</v>
      </c>
      <c r="C21" s="225">
        <v>760000</v>
      </c>
      <c r="D21" s="169"/>
      <c r="E21" s="171"/>
      <c r="F21" s="29">
        <v>0</v>
      </c>
    </row>
    <row r="22" spans="1:6" x14ac:dyDescent="0.2">
      <c r="A22" s="14" t="s">
        <v>84</v>
      </c>
      <c r="B22" s="15" t="s">
        <v>85</v>
      </c>
      <c r="C22" s="225"/>
      <c r="D22" s="169"/>
      <c r="E22" s="171"/>
      <c r="F22" s="29">
        <v>0</v>
      </c>
    </row>
    <row r="23" spans="1:6" x14ac:dyDescent="0.2">
      <c r="A23" s="14" t="s">
        <v>86</v>
      </c>
      <c r="B23" s="15" t="s">
        <v>87</v>
      </c>
      <c r="C23" s="225"/>
      <c r="D23" s="169"/>
      <c r="E23" s="171"/>
      <c r="F23" s="29">
        <v>0</v>
      </c>
    </row>
    <row r="24" spans="1:6" ht="23.6" x14ac:dyDescent="0.2">
      <c r="A24" s="14" t="s">
        <v>88</v>
      </c>
      <c r="B24" s="15" t="s">
        <v>89</v>
      </c>
      <c r="C24" s="225"/>
      <c r="D24" s="169"/>
      <c r="E24" s="171"/>
      <c r="F24" s="29">
        <v>0</v>
      </c>
    </row>
    <row r="25" spans="1:6" ht="23.6" x14ac:dyDescent="0.2">
      <c r="A25" s="14" t="s">
        <v>90</v>
      </c>
      <c r="B25" s="15" t="s">
        <v>91</v>
      </c>
      <c r="C25" s="225"/>
      <c r="D25" s="169"/>
      <c r="E25" s="171"/>
      <c r="F25" s="29">
        <v>0</v>
      </c>
    </row>
    <row r="26" spans="1:6" x14ac:dyDescent="0.2">
      <c r="A26" s="13" t="s">
        <v>92</v>
      </c>
      <c r="B26" s="25" t="s">
        <v>3</v>
      </c>
      <c r="C26" s="225"/>
      <c r="D26" s="170">
        <f>SUM(C27:C41)</f>
        <v>4207000</v>
      </c>
      <c r="E26" s="171"/>
      <c r="F26" s="29">
        <v>0</v>
      </c>
    </row>
    <row r="27" spans="1:6" x14ac:dyDescent="0.2">
      <c r="A27" s="14" t="s">
        <v>93</v>
      </c>
      <c r="B27" s="15" t="s">
        <v>94</v>
      </c>
      <c r="C27" s="225"/>
      <c r="D27" s="169"/>
      <c r="E27" s="171"/>
      <c r="F27" s="29">
        <v>0</v>
      </c>
    </row>
    <row r="28" spans="1:6" x14ac:dyDescent="0.2">
      <c r="A28" s="14" t="s">
        <v>95</v>
      </c>
      <c r="B28" s="15" t="s">
        <v>96</v>
      </c>
      <c r="C28" s="225"/>
      <c r="D28" s="176"/>
      <c r="E28" s="171"/>
      <c r="F28" s="29">
        <v>0</v>
      </c>
    </row>
    <row r="29" spans="1:6" x14ac:dyDescent="0.2">
      <c r="A29" s="14" t="s">
        <v>97</v>
      </c>
      <c r="B29" s="15" t="s">
        <v>98</v>
      </c>
      <c r="C29" s="225"/>
      <c r="D29" s="169"/>
      <c r="E29" s="171"/>
      <c r="F29" s="29">
        <v>0</v>
      </c>
    </row>
    <row r="30" spans="1:6" x14ac:dyDescent="0.2">
      <c r="A30" s="14" t="s">
        <v>99</v>
      </c>
      <c r="B30" s="15" t="s">
        <v>100</v>
      </c>
      <c r="C30" s="225">
        <v>940000</v>
      </c>
      <c r="D30" s="169"/>
      <c r="E30" s="171"/>
      <c r="F30" s="29">
        <v>0</v>
      </c>
    </row>
    <row r="31" spans="1:6" x14ac:dyDescent="0.2">
      <c r="A31" s="14" t="s">
        <v>101</v>
      </c>
      <c r="B31" s="15" t="s">
        <v>102</v>
      </c>
      <c r="C31" s="225">
        <v>100000</v>
      </c>
      <c r="D31" s="169"/>
      <c r="E31" s="171"/>
      <c r="F31" s="29">
        <v>0</v>
      </c>
    </row>
    <row r="32" spans="1:6" x14ac:dyDescent="0.2">
      <c r="A32" s="14" t="s">
        <v>103</v>
      </c>
      <c r="B32" s="15" t="s">
        <v>104</v>
      </c>
      <c r="C32" s="225">
        <v>2679000</v>
      </c>
      <c r="D32" s="169"/>
      <c r="E32" s="171"/>
      <c r="F32" s="29">
        <v>0</v>
      </c>
    </row>
    <row r="33" spans="1:6" x14ac:dyDescent="0.2">
      <c r="A33" s="14" t="s">
        <v>105</v>
      </c>
      <c r="B33" s="15" t="s">
        <v>106</v>
      </c>
      <c r="C33" s="225"/>
      <c r="D33" s="176"/>
      <c r="E33" s="171"/>
      <c r="F33" s="29">
        <v>0</v>
      </c>
    </row>
    <row r="34" spans="1:6" x14ac:dyDescent="0.2">
      <c r="A34" s="14" t="s">
        <v>107</v>
      </c>
      <c r="B34" s="15" t="s">
        <v>108</v>
      </c>
      <c r="C34" s="225">
        <v>288000</v>
      </c>
      <c r="D34" s="169"/>
      <c r="E34" s="171"/>
      <c r="F34" s="29">
        <v>0</v>
      </c>
    </row>
    <row r="35" spans="1:6" x14ac:dyDescent="0.2">
      <c r="A35" s="14" t="s">
        <v>109</v>
      </c>
      <c r="B35" s="15" t="s">
        <v>110</v>
      </c>
      <c r="C35" s="225">
        <v>100000</v>
      </c>
      <c r="D35" s="169"/>
      <c r="E35" s="171"/>
      <c r="F35" s="29">
        <v>0</v>
      </c>
    </row>
    <row r="36" spans="1:6" x14ac:dyDescent="0.2">
      <c r="A36" s="14" t="s">
        <v>111</v>
      </c>
      <c r="B36" s="15" t="s">
        <v>112</v>
      </c>
      <c r="C36" s="225"/>
      <c r="D36" s="169"/>
      <c r="E36" s="171"/>
      <c r="F36" s="29">
        <v>0</v>
      </c>
    </row>
    <row r="37" spans="1:6" x14ac:dyDescent="0.2">
      <c r="A37" s="14" t="s">
        <v>113</v>
      </c>
      <c r="B37" s="15" t="s">
        <v>114</v>
      </c>
      <c r="C37" s="225">
        <v>100000</v>
      </c>
      <c r="D37" s="169"/>
      <c r="E37" s="171"/>
      <c r="F37" s="29">
        <v>0</v>
      </c>
    </row>
    <row r="38" spans="1:6" x14ac:dyDescent="0.2">
      <c r="A38" s="14" t="s">
        <v>123</v>
      </c>
      <c r="B38" s="15" t="s">
        <v>124</v>
      </c>
      <c r="C38" s="225"/>
      <c r="D38" s="169"/>
      <c r="E38" s="171"/>
      <c r="F38" s="29">
        <v>0</v>
      </c>
    </row>
    <row r="39" spans="1:6" x14ac:dyDescent="0.2">
      <c r="A39" s="14" t="s">
        <v>125</v>
      </c>
      <c r="B39" s="15" t="s">
        <v>126</v>
      </c>
      <c r="C39" s="225"/>
      <c r="D39" s="169"/>
      <c r="E39" s="171"/>
      <c r="F39" s="29">
        <v>0</v>
      </c>
    </row>
    <row r="40" spans="1:6" ht="23.6" x14ac:dyDescent="0.2">
      <c r="A40" s="14" t="s">
        <v>127</v>
      </c>
      <c r="B40" s="15" t="s">
        <v>128</v>
      </c>
      <c r="C40" s="225"/>
      <c r="D40" s="176"/>
      <c r="E40" s="171"/>
      <c r="F40" s="29">
        <v>0</v>
      </c>
    </row>
    <row r="41" spans="1:6" x14ac:dyDescent="0.2">
      <c r="A41" s="14" t="s">
        <v>129</v>
      </c>
      <c r="B41" s="15" t="s">
        <v>130</v>
      </c>
      <c r="C41" s="225"/>
      <c r="D41" s="169"/>
      <c r="E41" s="171"/>
      <c r="F41" s="29">
        <v>0</v>
      </c>
    </row>
    <row r="42" spans="1:6" x14ac:dyDescent="0.2">
      <c r="A42" s="13" t="s">
        <v>158</v>
      </c>
      <c r="B42" s="31" t="s">
        <v>159</v>
      </c>
      <c r="C42" s="225"/>
      <c r="D42" s="170">
        <f>SUM(C43:C66)</f>
        <v>6685000</v>
      </c>
      <c r="E42" s="171"/>
      <c r="F42" s="29">
        <v>0</v>
      </c>
    </row>
    <row r="43" spans="1:6" x14ac:dyDescent="0.2">
      <c r="A43" s="14" t="s">
        <v>160</v>
      </c>
      <c r="B43" s="32" t="s">
        <v>161</v>
      </c>
      <c r="C43" s="225"/>
      <c r="D43" s="169"/>
      <c r="E43" s="171"/>
      <c r="F43" s="29">
        <v>0</v>
      </c>
    </row>
    <row r="44" spans="1:6" x14ac:dyDescent="0.2">
      <c r="A44" s="14" t="s">
        <v>162</v>
      </c>
      <c r="B44" s="15" t="s">
        <v>163</v>
      </c>
      <c r="C44" s="225"/>
      <c r="D44" s="169"/>
      <c r="E44" s="171"/>
      <c r="F44" s="29">
        <v>0</v>
      </c>
    </row>
    <row r="45" spans="1:6" x14ac:dyDescent="0.2">
      <c r="A45" s="14" t="s">
        <v>164</v>
      </c>
      <c r="B45" s="15" t="s">
        <v>165</v>
      </c>
      <c r="C45" s="225"/>
      <c r="D45" s="169"/>
      <c r="E45" s="170"/>
      <c r="F45" s="29">
        <v>0</v>
      </c>
    </row>
    <row r="46" spans="1:6" x14ac:dyDescent="0.2">
      <c r="A46" s="14" t="s">
        <v>166</v>
      </c>
      <c r="B46" s="15" t="s">
        <v>167</v>
      </c>
      <c r="C46" s="225">
        <v>4750000</v>
      </c>
      <c r="D46" s="176"/>
      <c r="E46" s="171"/>
      <c r="F46" s="29">
        <v>0</v>
      </c>
    </row>
    <row r="47" spans="1:6" x14ac:dyDescent="0.2">
      <c r="A47" s="14" t="s">
        <v>168</v>
      </c>
      <c r="B47" s="15" t="s">
        <v>169</v>
      </c>
      <c r="C47" s="225"/>
      <c r="D47" s="169"/>
      <c r="E47" s="171"/>
      <c r="F47" s="29">
        <v>0</v>
      </c>
    </row>
    <row r="48" spans="1:6" x14ac:dyDescent="0.2">
      <c r="A48" s="14" t="s">
        <v>170</v>
      </c>
      <c r="B48" s="15" t="s">
        <v>171</v>
      </c>
      <c r="C48" s="225"/>
      <c r="D48" s="169"/>
      <c r="E48" s="171"/>
      <c r="F48" s="29">
        <v>0</v>
      </c>
    </row>
    <row r="49" spans="1:6" x14ac:dyDescent="0.2">
      <c r="A49" s="14" t="s">
        <v>172</v>
      </c>
      <c r="B49" s="15" t="s">
        <v>173</v>
      </c>
      <c r="C49" s="225"/>
      <c r="D49" s="169"/>
      <c r="E49" s="171"/>
      <c r="F49" s="29">
        <v>0</v>
      </c>
    </row>
    <row r="50" spans="1:6" x14ac:dyDescent="0.2">
      <c r="A50" s="14" t="s">
        <v>174</v>
      </c>
      <c r="B50" s="15" t="s">
        <v>175</v>
      </c>
      <c r="C50" s="225"/>
      <c r="D50" s="169"/>
      <c r="E50" s="171"/>
      <c r="F50" s="29">
        <v>0</v>
      </c>
    </row>
    <row r="51" spans="1:6" x14ac:dyDescent="0.2">
      <c r="A51" s="14" t="s">
        <v>182</v>
      </c>
      <c r="B51" s="15" t="s">
        <v>183</v>
      </c>
      <c r="C51" s="225"/>
      <c r="D51" s="169"/>
      <c r="E51" s="171"/>
      <c r="F51" s="29">
        <v>0</v>
      </c>
    </row>
    <row r="52" spans="1:6" x14ac:dyDescent="0.2">
      <c r="A52" s="14" t="s">
        <v>184</v>
      </c>
      <c r="B52" s="15" t="s">
        <v>185</v>
      </c>
      <c r="C52" s="225"/>
      <c r="D52" s="169"/>
      <c r="E52" s="171"/>
      <c r="F52" s="29">
        <v>0</v>
      </c>
    </row>
    <row r="53" spans="1:6" x14ac:dyDescent="0.2">
      <c r="A53" s="14" t="s">
        <v>186</v>
      </c>
      <c r="B53" s="15" t="s">
        <v>187</v>
      </c>
      <c r="C53" s="225"/>
      <c r="D53" s="169"/>
      <c r="E53" s="171"/>
      <c r="F53" s="29">
        <v>0</v>
      </c>
    </row>
    <row r="54" spans="1:6" x14ac:dyDescent="0.2">
      <c r="A54" s="14" t="s">
        <v>188</v>
      </c>
      <c r="B54" s="15" t="s">
        <v>189</v>
      </c>
      <c r="C54" s="225"/>
      <c r="D54" s="169"/>
      <c r="E54" s="171"/>
      <c r="F54" s="29">
        <v>0</v>
      </c>
    </row>
    <row r="55" spans="1:6" x14ac:dyDescent="0.2">
      <c r="A55" s="14" t="s">
        <v>190</v>
      </c>
      <c r="B55" s="15" t="s">
        <v>191</v>
      </c>
      <c r="C55" s="225"/>
      <c r="D55" s="176"/>
      <c r="E55" s="171"/>
      <c r="F55" s="29">
        <v>0</v>
      </c>
    </row>
    <row r="56" spans="1:6" x14ac:dyDescent="0.2">
      <c r="A56" s="14" t="s">
        <v>192</v>
      </c>
      <c r="B56" s="15" t="s">
        <v>159</v>
      </c>
      <c r="C56" s="225"/>
      <c r="D56" s="169"/>
      <c r="E56" s="171"/>
      <c r="F56" s="29">
        <v>0</v>
      </c>
    </row>
    <row r="57" spans="1:6" x14ac:dyDescent="0.2">
      <c r="A57" s="14" t="s">
        <v>193</v>
      </c>
      <c r="B57" s="15" t="s">
        <v>194</v>
      </c>
      <c r="C57" s="225"/>
      <c r="D57" s="169"/>
      <c r="E57" s="171"/>
      <c r="F57" s="29">
        <v>0</v>
      </c>
    </row>
    <row r="58" spans="1:6" x14ac:dyDescent="0.2">
      <c r="A58" s="14" t="s">
        <v>195</v>
      </c>
      <c r="B58" s="15" t="s">
        <v>196</v>
      </c>
      <c r="C58" s="225">
        <v>1935000</v>
      </c>
      <c r="D58" s="169"/>
      <c r="E58" s="171"/>
      <c r="F58" s="29">
        <v>0</v>
      </c>
    </row>
    <row r="59" spans="1:6" x14ac:dyDescent="0.2">
      <c r="A59" s="13" t="s">
        <v>197</v>
      </c>
      <c r="B59" s="25" t="s">
        <v>5</v>
      </c>
      <c r="C59" s="225"/>
      <c r="D59" s="176"/>
      <c r="E59" s="171"/>
      <c r="F59" s="29">
        <v>0</v>
      </c>
    </row>
    <row r="60" spans="1:6" x14ac:dyDescent="0.2">
      <c r="A60" s="14" t="s">
        <v>198</v>
      </c>
      <c r="B60" s="15" t="s">
        <v>199</v>
      </c>
      <c r="C60" s="225"/>
      <c r="D60" s="169"/>
      <c r="E60" s="171"/>
      <c r="F60" s="29">
        <v>0</v>
      </c>
    </row>
    <row r="61" spans="1:6" x14ac:dyDescent="0.2">
      <c r="A61" s="14" t="s">
        <v>200</v>
      </c>
      <c r="B61" s="15" t="s">
        <v>201</v>
      </c>
      <c r="C61" s="225"/>
      <c r="D61" s="169"/>
      <c r="E61" s="171"/>
      <c r="F61" s="29">
        <v>0</v>
      </c>
    </row>
    <row r="62" spans="1:6" x14ac:dyDescent="0.2">
      <c r="A62" s="14" t="s">
        <v>202</v>
      </c>
      <c r="B62" s="15" t="s">
        <v>203</v>
      </c>
      <c r="C62" s="225"/>
      <c r="D62" s="169"/>
      <c r="E62" s="171"/>
      <c r="F62" s="29">
        <v>0</v>
      </c>
    </row>
    <row r="63" spans="1:6" x14ac:dyDescent="0.2">
      <c r="A63" s="13" t="s">
        <v>204</v>
      </c>
      <c r="B63" s="25" t="s">
        <v>6</v>
      </c>
      <c r="C63" s="225"/>
      <c r="D63" s="169"/>
      <c r="E63" s="171"/>
      <c r="F63" s="29">
        <v>0</v>
      </c>
    </row>
    <row r="64" spans="1:6" x14ac:dyDescent="0.2">
      <c r="A64" s="14" t="s">
        <v>205</v>
      </c>
      <c r="B64" s="15" t="s">
        <v>206</v>
      </c>
      <c r="C64" s="225"/>
      <c r="D64" s="169"/>
      <c r="E64" s="171"/>
      <c r="F64" s="29">
        <v>0</v>
      </c>
    </row>
    <row r="65" spans="1:6" x14ac:dyDescent="0.2">
      <c r="A65" s="14" t="s">
        <v>207</v>
      </c>
      <c r="B65" s="15" t="s">
        <v>208</v>
      </c>
      <c r="C65" s="225"/>
      <c r="D65" s="169"/>
      <c r="E65" s="171"/>
      <c r="F65" s="29">
        <v>0</v>
      </c>
    </row>
    <row r="66" spans="1:6" x14ac:dyDescent="0.2">
      <c r="A66" s="16" t="s">
        <v>209</v>
      </c>
      <c r="B66" s="21" t="s">
        <v>7</v>
      </c>
      <c r="C66" s="224"/>
      <c r="D66" s="167"/>
      <c r="E66" s="168">
        <f>SUM(D67:D170)</f>
        <v>12160000</v>
      </c>
      <c r="F66" s="24">
        <v>0</v>
      </c>
    </row>
    <row r="67" spans="1:6" ht="23.6" x14ac:dyDescent="0.2">
      <c r="A67" s="13" t="s">
        <v>210</v>
      </c>
      <c r="B67" s="25" t="s">
        <v>211</v>
      </c>
      <c r="C67" s="225"/>
      <c r="D67" s="170">
        <f>SUM(C68:C83)</f>
        <v>3479000</v>
      </c>
      <c r="E67" s="171"/>
      <c r="F67" s="29">
        <v>0</v>
      </c>
    </row>
    <row r="68" spans="1:6" x14ac:dyDescent="0.2">
      <c r="A68" s="14" t="s">
        <v>212</v>
      </c>
      <c r="B68" s="15" t="s">
        <v>213</v>
      </c>
      <c r="C68" s="225"/>
      <c r="D68" s="169"/>
      <c r="E68" s="171"/>
      <c r="F68" s="29">
        <v>0</v>
      </c>
    </row>
    <row r="69" spans="1:6" x14ac:dyDescent="0.2">
      <c r="A69" s="14" t="s">
        <v>214</v>
      </c>
      <c r="B69" s="15" t="s">
        <v>215</v>
      </c>
      <c r="C69" s="225">
        <v>700000</v>
      </c>
      <c r="D69" s="169"/>
      <c r="E69" s="171"/>
      <c r="F69" s="29">
        <v>0</v>
      </c>
    </row>
    <row r="70" spans="1:6" x14ac:dyDescent="0.2">
      <c r="A70" s="14" t="s">
        <v>216</v>
      </c>
      <c r="B70" s="15" t="s">
        <v>217</v>
      </c>
      <c r="C70" s="225"/>
      <c r="D70" s="176"/>
      <c r="E70" s="171"/>
      <c r="F70" s="29">
        <v>0</v>
      </c>
    </row>
    <row r="71" spans="1:6" x14ac:dyDescent="0.2">
      <c r="A71" s="14" t="s">
        <v>218</v>
      </c>
      <c r="B71" s="15" t="s">
        <v>219</v>
      </c>
      <c r="C71" s="225">
        <v>800000</v>
      </c>
      <c r="D71" s="169"/>
      <c r="E71" s="171"/>
      <c r="F71" s="29">
        <v>0</v>
      </c>
    </row>
    <row r="72" spans="1:6" x14ac:dyDescent="0.2">
      <c r="A72" s="14" t="s">
        <v>220</v>
      </c>
      <c r="B72" s="15" t="s">
        <v>221</v>
      </c>
      <c r="C72" s="225"/>
      <c r="D72" s="169"/>
      <c r="E72" s="171"/>
      <c r="F72" s="29">
        <v>0</v>
      </c>
    </row>
    <row r="73" spans="1:6" x14ac:dyDescent="0.2">
      <c r="A73" s="14" t="s">
        <v>222</v>
      </c>
      <c r="B73" s="15" t="s">
        <v>223</v>
      </c>
      <c r="C73" s="225"/>
      <c r="D73" s="169"/>
      <c r="E73" s="171"/>
      <c r="F73" s="29">
        <v>0</v>
      </c>
    </row>
    <row r="74" spans="1:6" ht="23.6" x14ac:dyDescent="0.2">
      <c r="A74" s="14" t="s">
        <v>224</v>
      </c>
      <c r="B74" s="15" t="s">
        <v>225</v>
      </c>
      <c r="C74" s="225"/>
      <c r="D74" s="169"/>
      <c r="E74" s="171"/>
      <c r="F74" s="29">
        <v>0</v>
      </c>
    </row>
    <row r="75" spans="1:6" ht="23.6" x14ac:dyDescent="0.2">
      <c r="A75" s="14" t="s">
        <v>226</v>
      </c>
      <c r="B75" s="15" t="s">
        <v>227</v>
      </c>
      <c r="C75" s="225">
        <v>1200000</v>
      </c>
      <c r="D75" s="169"/>
      <c r="E75" s="171"/>
      <c r="F75" s="29">
        <v>0</v>
      </c>
    </row>
    <row r="76" spans="1:6" x14ac:dyDescent="0.2">
      <c r="A76" s="14" t="s">
        <v>228</v>
      </c>
      <c r="B76" s="15" t="s">
        <v>229</v>
      </c>
      <c r="C76" s="225"/>
      <c r="D76" s="169"/>
      <c r="E76" s="171"/>
      <c r="F76" s="29">
        <v>0</v>
      </c>
    </row>
    <row r="77" spans="1:6" x14ac:dyDescent="0.2">
      <c r="A77" s="14" t="s">
        <v>230</v>
      </c>
      <c r="B77" s="15" t="s">
        <v>231</v>
      </c>
      <c r="C77" s="225">
        <v>500000</v>
      </c>
      <c r="D77" s="169"/>
      <c r="E77" s="171"/>
      <c r="F77" s="29">
        <v>0</v>
      </c>
    </row>
    <row r="78" spans="1:6" x14ac:dyDescent="0.2">
      <c r="A78" s="14" t="s">
        <v>232</v>
      </c>
      <c r="B78" s="15" t="s">
        <v>233</v>
      </c>
      <c r="C78" s="225"/>
      <c r="D78" s="169"/>
      <c r="E78" s="171"/>
      <c r="F78" s="29">
        <v>0</v>
      </c>
    </row>
    <row r="79" spans="1:6" x14ac:dyDescent="0.2">
      <c r="A79" s="14" t="s">
        <v>234</v>
      </c>
      <c r="B79" s="15" t="s">
        <v>235</v>
      </c>
      <c r="C79" s="225">
        <v>179000</v>
      </c>
      <c r="D79" s="169"/>
      <c r="E79" s="171"/>
      <c r="F79" s="29">
        <v>0</v>
      </c>
    </row>
    <row r="80" spans="1:6" x14ac:dyDescent="0.2">
      <c r="A80" s="14" t="s">
        <v>236</v>
      </c>
      <c r="B80" s="15" t="s">
        <v>237</v>
      </c>
      <c r="C80" s="225"/>
      <c r="D80" s="176"/>
      <c r="E80" s="171"/>
      <c r="F80" s="29">
        <v>0</v>
      </c>
    </row>
    <row r="81" spans="1:6" x14ac:dyDescent="0.2">
      <c r="A81" s="14" t="s">
        <v>238</v>
      </c>
      <c r="B81" s="15" t="s">
        <v>239</v>
      </c>
      <c r="C81" s="225">
        <v>50000</v>
      </c>
      <c r="D81" s="169"/>
      <c r="E81" s="171"/>
      <c r="F81" s="29">
        <v>0</v>
      </c>
    </row>
    <row r="82" spans="1:6" x14ac:dyDescent="0.2">
      <c r="A82" s="14" t="s">
        <v>240</v>
      </c>
      <c r="B82" s="15" t="s">
        <v>241</v>
      </c>
      <c r="C82" s="225"/>
      <c r="D82" s="169"/>
      <c r="E82" s="171"/>
      <c r="F82" s="29">
        <v>0</v>
      </c>
    </row>
    <row r="83" spans="1:6" x14ac:dyDescent="0.2">
      <c r="A83" s="14" t="s">
        <v>242</v>
      </c>
      <c r="B83" s="15" t="s">
        <v>243</v>
      </c>
      <c r="C83" s="225">
        <v>50000</v>
      </c>
      <c r="D83" s="169"/>
      <c r="E83" s="171"/>
      <c r="F83" s="29">
        <v>0</v>
      </c>
    </row>
    <row r="84" spans="1:6" x14ac:dyDescent="0.2">
      <c r="A84" s="13" t="s">
        <v>244</v>
      </c>
      <c r="B84" s="25" t="s">
        <v>8</v>
      </c>
      <c r="C84" s="225"/>
      <c r="D84" s="170">
        <f>SUM(C85:C93)</f>
        <v>900000</v>
      </c>
      <c r="E84" s="171"/>
      <c r="F84" s="29">
        <v>0</v>
      </c>
    </row>
    <row r="85" spans="1:6" x14ac:dyDescent="0.2">
      <c r="A85" s="14" t="s">
        <v>245</v>
      </c>
      <c r="B85" s="15" t="s">
        <v>246</v>
      </c>
      <c r="C85" s="225"/>
      <c r="D85" s="169"/>
      <c r="E85" s="171"/>
      <c r="F85" s="29">
        <v>0</v>
      </c>
    </row>
    <row r="86" spans="1:6" x14ac:dyDescent="0.2">
      <c r="A86" s="14" t="s">
        <v>247</v>
      </c>
      <c r="B86" s="15" t="s">
        <v>248</v>
      </c>
      <c r="C86" s="304">
        <v>200000</v>
      </c>
      <c r="D86" s="169"/>
      <c r="E86" s="171"/>
      <c r="F86" s="29">
        <v>0</v>
      </c>
    </row>
    <row r="87" spans="1:6" x14ac:dyDescent="0.2">
      <c r="A87" s="14" t="s">
        <v>249</v>
      </c>
      <c r="B87" s="15" t="s">
        <v>250</v>
      </c>
      <c r="C87" s="304">
        <v>200000</v>
      </c>
      <c r="D87" s="169"/>
      <c r="E87" s="171"/>
      <c r="F87" s="29">
        <v>0</v>
      </c>
    </row>
    <row r="88" spans="1:6" x14ac:dyDescent="0.2">
      <c r="A88" s="14" t="s">
        <v>251</v>
      </c>
      <c r="B88" s="15" t="s">
        <v>252</v>
      </c>
      <c r="C88" s="304">
        <v>200000</v>
      </c>
      <c r="D88" s="176"/>
      <c r="E88" s="171"/>
      <c r="F88" s="29">
        <v>0</v>
      </c>
    </row>
    <row r="89" spans="1:6" x14ac:dyDescent="0.2">
      <c r="A89" s="14" t="s">
        <v>253</v>
      </c>
      <c r="B89" s="15" t="s">
        <v>254</v>
      </c>
      <c r="C89" s="304">
        <v>200000</v>
      </c>
      <c r="D89" s="169"/>
      <c r="E89" s="171"/>
      <c r="F89" s="29">
        <v>0</v>
      </c>
    </row>
    <row r="90" spans="1:6" x14ac:dyDescent="0.2">
      <c r="A90" s="14" t="s">
        <v>255</v>
      </c>
      <c r="B90" s="15" t="s">
        <v>256</v>
      </c>
      <c r="C90" s="225"/>
      <c r="D90" s="169"/>
      <c r="E90" s="171"/>
      <c r="F90" s="29">
        <v>0</v>
      </c>
    </row>
    <row r="91" spans="1:6" x14ac:dyDescent="0.2">
      <c r="A91" s="14" t="s">
        <v>257</v>
      </c>
      <c r="B91" s="15" t="s">
        <v>258</v>
      </c>
      <c r="C91" s="225"/>
      <c r="D91" s="176"/>
      <c r="E91" s="171"/>
      <c r="F91" s="29">
        <v>0</v>
      </c>
    </row>
    <row r="92" spans="1:6" x14ac:dyDescent="0.2">
      <c r="A92" s="14" t="s">
        <v>259</v>
      </c>
      <c r="B92" s="15" t="s">
        <v>260</v>
      </c>
      <c r="C92" s="225"/>
      <c r="D92" s="169"/>
      <c r="E92" s="171"/>
      <c r="F92" s="29">
        <v>0</v>
      </c>
    </row>
    <row r="93" spans="1:6" x14ac:dyDescent="0.2">
      <c r="A93" s="14" t="s">
        <v>261</v>
      </c>
      <c r="B93" s="15" t="s">
        <v>262</v>
      </c>
      <c r="C93" s="225">
        <v>100000</v>
      </c>
      <c r="D93" s="169"/>
      <c r="E93" s="171"/>
      <c r="F93" s="29">
        <v>0</v>
      </c>
    </row>
    <row r="94" spans="1:6" x14ac:dyDescent="0.2">
      <c r="A94" s="13" t="s">
        <v>263</v>
      </c>
      <c r="B94" s="25" t="s">
        <v>1651</v>
      </c>
      <c r="C94" s="225"/>
      <c r="D94" s="170">
        <f>SUM(C95:C110)</f>
        <v>0</v>
      </c>
      <c r="E94" s="171"/>
      <c r="F94" s="29">
        <v>0</v>
      </c>
    </row>
    <row r="95" spans="1:6" ht="23.6" x14ac:dyDescent="0.2">
      <c r="A95" s="14" t="s">
        <v>264</v>
      </c>
      <c r="B95" s="15" t="s">
        <v>265</v>
      </c>
      <c r="C95" s="225"/>
      <c r="D95" s="169"/>
      <c r="E95" s="171"/>
      <c r="F95" s="29">
        <v>0</v>
      </c>
    </row>
    <row r="96" spans="1:6" ht="23.6" x14ac:dyDescent="0.2">
      <c r="A96" s="14" t="s">
        <v>266</v>
      </c>
      <c r="B96" s="15" t="s">
        <v>267</v>
      </c>
      <c r="C96" s="225"/>
      <c r="D96" s="169"/>
      <c r="E96" s="171"/>
      <c r="F96" s="29">
        <v>0</v>
      </c>
    </row>
    <row r="97" spans="1:6" x14ac:dyDescent="0.2">
      <c r="A97" s="14" t="s">
        <v>268</v>
      </c>
      <c r="B97" s="15" t="s">
        <v>269</v>
      </c>
      <c r="C97" s="225"/>
      <c r="D97" s="176"/>
      <c r="E97" s="171"/>
      <c r="F97" s="29">
        <v>0</v>
      </c>
    </row>
    <row r="98" spans="1:6" x14ac:dyDescent="0.2">
      <c r="A98" s="14" t="s">
        <v>270</v>
      </c>
      <c r="B98" s="15" t="s">
        <v>271</v>
      </c>
      <c r="C98" s="225"/>
      <c r="D98" s="169"/>
      <c r="E98" s="171"/>
      <c r="F98" s="29">
        <v>0</v>
      </c>
    </row>
    <row r="99" spans="1:6" x14ac:dyDescent="0.2">
      <c r="A99" s="14" t="s">
        <v>272</v>
      </c>
      <c r="B99" s="15" t="s">
        <v>273</v>
      </c>
      <c r="C99" s="225"/>
      <c r="D99" s="169"/>
      <c r="E99" s="171"/>
      <c r="F99" s="29">
        <v>0</v>
      </c>
    </row>
    <row r="100" spans="1:6" ht="23.6" x14ac:dyDescent="0.2">
      <c r="A100" s="14" t="s">
        <v>274</v>
      </c>
      <c r="B100" s="15" t="s">
        <v>275</v>
      </c>
      <c r="C100" s="225"/>
      <c r="D100" s="169"/>
      <c r="E100" s="171"/>
      <c r="F100" s="29">
        <v>0</v>
      </c>
    </row>
    <row r="101" spans="1:6" ht="23.6" x14ac:dyDescent="0.2">
      <c r="A101" s="14" t="s">
        <v>276</v>
      </c>
      <c r="B101" s="15" t="s">
        <v>277</v>
      </c>
      <c r="C101" s="225"/>
      <c r="D101" s="176"/>
      <c r="E101" s="171"/>
      <c r="F101" s="29">
        <v>0</v>
      </c>
    </row>
    <row r="102" spans="1:6" ht="23.6" x14ac:dyDescent="0.2">
      <c r="A102" s="14" t="s">
        <v>278</v>
      </c>
      <c r="B102" s="15" t="s">
        <v>279</v>
      </c>
      <c r="C102" s="225"/>
      <c r="D102" s="169"/>
      <c r="E102" s="171"/>
      <c r="F102" s="29">
        <v>0</v>
      </c>
    </row>
    <row r="103" spans="1:6" ht="23.6" x14ac:dyDescent="0.2">
      <c r="A103" s="14" t="s">
        <v>280</v>
      </c>
      <c r="B103" s="15" t="s">
        <v>281</v>
      </c>
      <c r="C103" s="225"/>
      <c r="D103" s="169"/>
      <c r="E103" s="171"/>
      <c r="F103" s="29">
        <v>0</v>
      </c>
    </row>
    <row r="104" spans="1:6" ht="23.6" x14ac:dyDescent="0.2">
      <c r="A104" s="14" t="s">
        <v>282</v>
      </c>
      <c r="B104" s="15" t="s">
        <v>283</v>
      </c>
      <c r="C104" s="225"/>
      <c r="D104" s="169"/>
      <c r="E104" s="171"/>
      <c r="F104" s="29">
        <v>0</v>
      </c>
    </row>
    <row r="105" spans="1:6" ht="23.6" x14ac:dyDescent="0.2">
      <c r="A105" s="14" t="s">
        <v>284</v>
      </c>
      <c r="B105" s="15" t="s">
        <v>285</v>
      </c>
      <c r="C105" s="225"/>
      <c r="D105" s="169"/>
      <c r="E105" s="171"/>
      <c r="F105" s="29">
        <v>0</v>
      </c>
    </row>
    <row r="106" spans="1:6" ht="23.6" x14ac:dyDescent="0.2">
      <c r="A106" s="14" t="s">
        <v>286</v>
      </c>
      <c r="B106" s="15" t="s">
        <v>287</v>
      </c>
      <c r="C106" s="225"/>
      <c r="D106" s="169"/>
      <c r="E106" s="171"/>
      <c r="F106" s="29">
        <v>0</v>
      </c>
    </row>
    <row r="107" spans="1:6" ht="23.6" x14ac:dyDescent="0.2">
      <c r="A107" s="14" t="s">
        <v>288</v>
      </c>
      <c r="B107" s="15" t="s">
        <v>289</v>
      </c>
      <c r="C107" s="225"/>
      <c r="D107" s="169"/>
      <c r="E107" s="171"/>
      <c r="F107" s="29">
        <v>0</v>
      </c>
    </row>
    <row r="108" spans="1:6" ht="23.6" x14ac:dyDescent="0.2">
      <c r="A108" s="14" t="s">
        <v>290</v>
      </c>
      <c r="B108" s="15" t="s">
        <v>291</v>
      </c>
      <c r="C108" s="225"/>
      <c r="D108" s="169"/>
      <c r="E108" s="171"/>
      <c r="F108" s="29">
        <v>0</v>
      </c>
    </row>
    <row r="109" spans="1:6" x14ac:dyDescent="0.2">
      <c r="A109" s="14" t="s">
        <v>296</v>
      </c>
      <c r="B109" s="15" t="s">
        <v>297</v>
      </c>
      <c r="C109" s="225"/>
      <c r="D109" s="169"/>
      <c r="E109" s="171"/>
      <c r="F109" s="29">
        <v>0</v>
      </c>
    </row>
    <row r="110" spans="1:6" x14ac:dyDescent="0.2">
      <c r="A110" s="14" t="s">
        <v>298</v>
      </c>
      <c r="B110" s="15" t="s">
        <v>299</v>
      </c>
      <c r="C110" s="225"/>
      <c r="D110" s="169"/>
      <c r="E110" s="171"/>
      <c r="F110" s="29">
        <v>0</v>
      </c>
    </row>
    <row r="111" spans="1:6" x14ac:dyDescent="0.2">
      <c r="A111" s="13" t="s">
        <v>300</v>
      </c>
      <c r="B111" s="25" t="s">
        <v>301</v>
      </c>
      <c r="C111" s="226"/>
      <c r="D111" s="170">
        <f>SUM(C112:C129)</f>
        <v>1810000</v>
      </c>
      <c r="E111" s="170"/>
      <c r="F111" s="29">
        <v>0</v>
      </c>
    </row>
    <row r="112" spans="1:6" x14ac:dyDescent="0.2">
      <c r="A112" s="14" t="s">
        <v>302</v>
      </c>
      <c r="B112" s="15" t="s">
        <v>303</v>
      </c>
      <c r="C112" s="225"/>
      <c r="D112" s="176"/>
      <c r="E112" s="171"/>
      <c r="F112" s="29">
        <v>0</v>
      </c>
    </row>
    <row r="113" spans="1:6" x14ac:dyDescent="0.2">
      <c r="A113" s="14" t="s">
        <v>304</v>
      </c>
      <c r="B113" s="15" t="s">
        <v>305</v>
      </c>
      <c r="C113" s="225">
        <v>200000</v>
      </c>
      <c r="D113" s="169"/>
      <c r="E113" s="171"/>
      <c r="F113" s="29">
        <v>0</v>
      </c>
    </row>
    <row r="114" spans="1:6" x14ac:dyDescent="0.2">
      <c r="A114" s="14" t="s">
        <v>306</v>
      </c>
      <c r="B114" s="15" t="s">
        <v>307</v>
      </c>
      <c r="C114" s="225"/>
      <c r="D114" s="169"/>
      <c r="E114" s="171"/>
      <c r="F114" s="29">
        <v>0</v>
      </c>
    </row>
    <row r="115" spans="1:6" x14ac:dyDescent="0.2">
      <c r="A115" s="14" t="s">
        <v>308</v>
      </c>
      <c r="B115" s="15" t="s">
        <v>309</v>
      </c>
      <c r="C115" s="225">
        <v>200000</v>
      </c>
      <c r="D115" s="169"/>
      <c r="E115" s="171"/>
      <c r="F115" s="29">
        <v>0</v>
      </c>
    </row>
    <row r="116" spans="1:6" x14ac:dyDescent="0.2">
      <c r="A116" s="14" t="s">
        <v>310</v>
      </c>
      <c r="B116" s="15" t="s">
        <v>311</v>
      </c>
      <c r="C116" s="225"/>
      <c r="D116" s="169"/>
      <c r="E116" s="171"/>
      <c r="F116" s="29">
        <v>0</v>
      </c>
    </row>
    <row r="117" spans="1:6" x14ac:dyDescent="0.2">
      <c r="A117" s="14" t="s">
        <v>312</v>
      </c>
      <c r="B117" s="15" t="s">
        <v>313</v>
      </c>
      <c r="C117" s="225">
        <v>200000</v>
      </c>
      <c r="D117" s="169"/>
      <c r="E117" s="171"/>
      <c r="F117" s="29">
        <v>0</v>
      </c>
    </row>
    <row r="118" spans="1:6" x14ac:dyDescent="0.2">
      <c r="A118" s="14" t="s">
        <v>314</v>
      </c>
      <c r="B118" s="15" t="s">
        <v>315</v>
      </c>
      <c r="C118" s="225"/>
      <c r="D118" s="169"/>
      <c r="E118" s="171"/>
      <c r="F118" s="29">
        <v>0</v>
      </c>
    </row>
    <row r="119" spans="1:6" x14ac:dyDescent="0.2">
      <c r="A119" s="14" t="s">
        <v>316</v>
      </c>
      <c r="B119" s="15" t="s">
        <v>317</v>
      </c>
      <c r="C119" s="225">
        <v>200000</v>
      </c>
      <c r="D119" s="169"/>
      <c r="E119" s="171"/>
      <c r="F119" s="29">
        <v>0</v>
      </c>
    </row>
    <row r="120" spans="1:6" x14ac:dyDescent="0.2">
      <c r="A120" s="14" t="s">
        <v>318</v>
      </c>
      <c r="B120" s="15" t="s">
        <v>319</v>
      </c>
      <c r="C120" s="225"/>
      <c r="D120" s="169"/>
      <c r="E120" s="171"/>
      <c r="F120" s="29">
        <v>0</v>
      </c>
    </row>
    <row r="121" spans="1:6" x14ac:dyDescent="0.2">
      <c r="A121" s="14" t="s">
        <v>320</v>
      </c>
      <c r="B121" s="15" t="s">
        <v>321</v>
      </c>
      <c r="C121" s="225">
        <v>200000</v>
      </c>
      <c r="D121" s="169"/>
      <c r="E121" s="171"/>
      <c r="F121" s="29">
        <v>0</v>
      </c>
    </row>
    <row r="122" spans="1:6" x14ac:dyDescent="0.2">
      <c r="A122" s="14" t="s">
        <v>322</v>
      </c>
      <c r="B122" s="15" t="s">
        <v>323</v>
      </c>
      <c r="C122" s="225"/>
      <c r="D122" s="176"/>
      <c r="E122" s="171"/>
      <c r="F122" s="29">
        <v>0</v>
      </c>
    </row>
    <row r="123" spans="1:6" x14ac:dyDescent="0.2">
      <c r="A123" s="14" t="s">
        <v>324</v>
      </c>
      <c r="B123" s="15" t="s">
        <v>325</v>
      </c>
      <c r="C123" s="225">
        <v>410000</v>
      </c>
      <c r="D123" s="169"/>
      <c r="E123" s="171"/>
      <c r="F123" s="29">
        <v>0</v>
      </c>
    </row>
    <row r="124" spans="1:6" x14ac:dyDescent="0.2">
      <c r="A124" s="14" t="s">
        <v>326</v>
      </c>
      <c r="B124" s="15" t="s">
        <v>327</v>
      </c>
      <c r="C124" s="225"/>
      <c r="D124" s="169"/>
      <c r="E124" s="171"/>
      <c r="F124" s="29">
        <v>0</v>
      </c>
    </row>
    <row r="125" spans="1:6" x14ac:dyDescent="0.2">
      <c r="A125" s="14" t="s">
        <v>328</v>
      </c>
      <c r="B125" s="15" t="s">
        <v>329</v>
      </c>
      <c r="C125" s="225">
        <v>200000</v>
      </c>
      <c r="D125" s="169"/>
      <c r="E125" s="171"/>
      <c r="F125" s="29">
        <v>0</v>
      </c>
    </row>
    <row r="126" spans="1:6" x14ac:dyDescent="0.2">
      <c r="A126" s="14" t="s">
        <v>330</v>
      </c>
      <c r="B126" s="15" t="s">
        <v>331</v>
      </c>
      <c r="C126" s="225"/>
      <c r="D126" s="169"/>
      <c r="E126" s="171"/>
      <c r="F126" s="29">
        <v>0</v>
      </c>
    </row>
    <row r="127" spans="1:6" x14ac:dyDescent="0.2">
      <c r="A127" s="14" t="s">
        <v>332</v>
      </c>
      <c r="B127" s="15" t="s">
        <v>333</v>
      </c>
      <c r="C127" s="225">
        <v>100000</v>
      </c>
      <c r="D127" s="169"/>
      <c r="E127" s="171"/>
      <c r="F127" s="29">
        <v>0</v>
      </c>
    </row>
    <row r="128" spans="1:6" x14ac:dyDescent="0.2">
      <c r="A128" s="14" t="s">
        <v>334</v>
      </c>
      <c r="B128" s="15" t="s">
        <v>335</v>
      </c>
      <c r="C128" s="225"/>
      <c r="D128" s="169"/>
      <c r="E128" s="171"/>
      <c r="F128" s="29">
        <v>0</v>
      </c>
    </row>
    <row r="129" spans="1:6" x14ac:dyDescent="0.2">
      <c r="A129" s="14" t="s">
        <v>336</v>
      </c>
      <c r="B129" s="15" t="s">
        <v>337</v>
      </c>
      <c r="C129" s="225">
        <v>100000</v>
      </c>
      <c r="D129" s="169"/>
      <c r="E129" s="171"/>
      <c r="F129" s="29">
        <v>0</v>
      </c>
    </row>
    <row r="130" spans="1:6" x14ac:dyDescent="0.2">
      <c r="A130" s="13" t="s">
        <v>338</v>
      </c>
      <c r="B130" s="25" t="s">
        <v>339</v>
      </c>
      <c r="C130" s="225"/>
      <c r="D130" s="170">
        <f>SUM(C131:C145)</f>
        <v>265000</v>
      </c>
      <c r="E130" s="171"/>
      <c r="F130" s="29">
        <v>0</v>
      </c>
    </row>
    <row r="131" spans="1:6" x14ac:dyDescent="0.2">
      <c r="A131" s="14" t="s">
        <v>340</v>
      </c>
      <c r="B131" s="15" t="s">
        <v>341</v>
      </c>
      <c r="C131" s="225"/>
      <c r="D131" s="169"/>
      <c r="E131" s="171"/>
      <c r="F131" s="29">
        <v>0</v>
      </c>
    </row>
    <row r="132" spans="1:6" x14ac:dyDescent="0.2">
      <c r="A132" s="14" t="s">
        <v>342</v>
      </c>
      <c r="B132" s="15" t="s">
        <v>343</v>
      </c>
      <c r="C132" s="225"/>
      <c r="D132" s="176"/>
      <c r="E132" s="171"/>
      <c r="F132" s="29">
        <v>0</v>
      </c>
    </row>
    <row r="133" spans="1:6" x14ac:dyDescent="0.2">
      <c r="A133" s="14" t="s">
        <v>344</v>
      </c>
      <c r="B133" s="15" t="s">
        <v>345</v>
      </c>
      <c r="C133" s="225"/>
      <c r="D133" s="169"/>
      <c r="E133" s="171"/>
      <c r="F133" s="29">
        <v>0</v>
      </c>
    </row>
    <row r="134" spans="1:6" x14ac:dyDescent="0.2">
      <c r="A134" s="14" t="s">
        <v>346</v>
      </c>
      <c r="B134" s="15" t="s">
        <v>347</v>
      </c>
      <c r="C134" s="225"/>
      <c r="D134" s="169"/>
      <c r="E134" s="171"/>
      <c r="F134" s="29">
        <v>0</v>
      </c>
    </row>
    <row r="135" spans="1:6" x14ac:dyDescent="0.2">
      <c r="A135" s="14" t="s">
        <v>348</v>
      </c>
      <c r="B135" s="15" t="s">
        <v>349</v>
      </c>
      <c r="C135" s="225"/>
      <c r="D135" s="169"/>
      <c r="E135" s="171"/>
      <c r="F135" s="29">
        <v>0</v>
      </c>
    </row>
    <row r="136" spans="1:6" x14ac:dyDescent="0.2">
      <c r="A136" s="14" t="s">
        <v>350</v>
      </c>
      <c r="B136" s="15" t="s">
        <v>351</v>
      </c>
      <c r="C136" s="225">
        <v>50000</v>
      </c>
      <c r="D136" s="169"/>
      <c r="E136" s="171"/>
      <c r="F136" s="29">
        <v>0</v>
      </c>
    </row>
    <row r="137" spans="1:6" x14ac:dyDescent="0.2">
      <c r="A137" s="14" t="s">
        <v>352</v>
      </c>
      <c r="B137" s="15" t="s">
        <v>353</v>
      </c>
      <c r="C137" s="225"/>
      <c r="D137" s="169"/>
      <c r="E137" s="171"/>
      <c r="F137" s="29">
        <v>0</v>
      </c>
    </row>
    <row r="138" spans="1:6" x14ac:dyDescent="0.2">
      <c r="A138" s="14" t="s">
        <v>354</v>
      </c>
      <c r="B138" s="15" t="s">
        <v>355</v>
      </c>
      <c r="C138" s="225"/>
      <c r="D138" s="169"/>
      <c r="E138" s="171"/>
      <c r="F138" s="29">
        <v>0</v>
      </c>
    </row>
    <row r="139" spans="1:6" x14ac:dyDescent="0.2">
      <c r="A139" s="14" t="s">
        <v>356</v>
      </c>
      <c r="B139" s="15" t="s">
        <v>357</v>
      </c>
      <c r="C139" s="225">
        <v>5000</v>
      </c>
      <c r="D139" s="169"/>
      <c r="E139" s="171"/>
      <c r="F139" s="29">
        <v>0</v>
      </c>
    </row>
    <row r="140" spans="1:6" x14ac:dyDescent="0.2">
      <c r="A140" s="14" t="s">
        <v>358</v>
      </c>
      <c r="B140" s="15" t="s">
        <v>359</v>
      </c>
      <c r="C140" s="225"/>
      <c r="D140" s="169"/>
      <c r="E140" s="171"/>
      <c r="F140" s="29">
        <v>0</v>
      </c>
    </row>
    <row r="141" spans="1:6" x14ac:dyDescent="0.2">
      <c r="A141" s="14" t="s">
        <v>360</v>
      </c>
      <c r="B141" s="15" t="s">
        <v>361</v>
      </c>
      <c r="C141" s="225">
        <v>10000</v>
      </c>
      <c r="D141" s="169"/>
      <c r="E141" s="171"/>
      <c r="F141" s="29">
        <v>0</v>
      </c>
    </row>
    <row r="142" spans="1:6" x14ac:dyDescent="0.2">
      <c r="A142" s="14" t="s">
        <v>362</v>
      </c>
      <c r="B142" s="15" t="s">
        <v>363</v>
      </c>
      <c r="C142" s="225"/>
      <c r="D142" s="176"/>
      <c r="E142" s="171"/>
      <c r="F142" s="29">
        <v>0</v>
      </c>
    </row>
    <row r="143" spans="1:6" x14ac:dyDescent="0.2">
      <c r="A143" s="14" t="s">
        <v>364</v>
      </c>
      <c r="B143" s="15" t="s">
        <v>365</v>
      </c>
      <c r="C143" s="225">
        <v>200000</v>
      </c>
      <c r="D143" s="169"/>
      <c r="E143" s="171"/>
      <c r="F143" s="29">
        <v>0</v>
      </c>
    </row>
    <row r="144" spans="1:6" x14ac:dyDescent="0.2">
      <c r="A144" s="14" t="s">
        <v>366</v>
      </c>
      <c r="B144" s="15" t="s">
        <v>367</v>
      </c>
      <c r="C144" s="225"/>
      <c r="D144" s="169"/>
      <c r="E144" s="171"/>
      <c r="F144" s="29">
        <v>0</v>
      </c>
    </row>
    <row r="145" spans="1:7" x14ac:dyDescent="0.2">
      <c r="A145" s="14" t="s">
        <v>368</v>
      </c>
      <c r="B145" s="15" t="s">
        <v>369</v>
      </c>
      <c r="C145" s="225"/>
      <c r="D145" s="169"/>
      <c r="E145" s="171"/>
      <c r="F145" s="29">
        <v>0</v>
      </c>
    </row>
    <row r="146" spans="1:7" x14ac:dyDescent="0.2">
      <c r="A146" s="13" t="s">
        <v>370</v>
      </c>
      <c r="B146" s="25" t="s">
        <v>9</v>
      </c>
      <c r="C146" s="225"/>
      <c r="D146" s="170">
        <f>SUM(C147:C151)</f>
        <v>4250000</v>
      </c>
      <c r="E146" s="171"/>
      <c r="F146" s="29">
        <v>0</v>
      </c>
    </row>
    <row r="147" spans="1:7" x14ac:dyDescent="0.2">
      <c r="A147" s="14" t="s">
        <v>371</v>
      </c>
      <c r="B147" s="15" t="s">
        <v>9</v>
      </c>
      <c r="C147" s="225"/>
      <c r="D147" s="169"/>
      <c r="E147" s="171"/>
      <c r="F147" s="29">
        <v>0</v>
      </c>
    </row>
    <row r="148" spans="1:7" x14ac:dyDescent="0.2">
      <c r="A148" s="14" t="s">
        <v>372</v>
      </c>
      <c r="B148" s="15" t="s">
        <v>373</v>
      </c>
      <c r="C148" s="225">
        <v>4250000</v>
      </c>
      <c r="D148" s="169"/>
      <c r="E148" s="171"/>
      <c r="F148" s="29">
        <v>0</v>
      </c>
    </row>
    <row r="149" spans="1:7" x14ac:dyDescent="0.2">
      <c r="A149" s="14" t="s">
        <v>374</v>
      </c>
      <c r="B149" s="15" t="s">
        <v>375</v>
      </c>
      <c r="C149" s="225"/>
      <c r="D149" s="169"/>
      <c r="E149" s="171"/>
      <c r="F149" s="29">
        <v>0</v>
      </c>
    </row>
    <row r="150" spans="1:7" x14ac:dyDescent="0.2">
      <c r="A150" s="14" t="s">
        <v>376</v>
      </c>
      <c r="B150" s="15" t="s">
        <v>377</v>
      </c>
      <c r="C150" s="225"/>
      <c r="D150" s="169"/>
      <c r="E150" s="171"/>
      <c r="F150" s="29">
        <v>0</v>
      </c>
    </row>
    <row r="151" spans="1:7" x14ac:dyDescent="0.2">
      <c r="A151" s="14" t="s">
        <v>378</v>
      </c>
      <c r="B151" s="15" t="s">
        <v>379</v>
      </c>
      <c r="C151" s="225"/>
      <c r="D151" s="169"/>
      <c r="E151" s="171"/>
      <c r="F151" s="29">
        <v>0</v>
      </c>
    </row>
    <row r="152" spans="1:7" x14ac:dyDescent="0.2">
      <c r="A152" s="13" t="s">
        <v>380</v>
      </c>
      <c r="B152" s="25" t="s">
        <v>381</v>
      </c>
      <c r="C152" s="225"/>
      <c r="D152" s="170">
        <f>SUM(C153:C162)</f>
        <v>658000</v>
      </c>
      <c r="E152" s="171"/>
      <c r="F152" s="29">
        <v>0</v>
      </c>
    </row>
    <row r="153" spans="1:7" x14ac:dyDescent="0.2">
      <c r="A153" s="14" t="s">
        <v>382</v>
      </c>
      <c r="B153" s="15" t="s">
        <v>383</v>
      </c>
      <c r="C153" s="225"/>
      <c r="D153" s="169"/>
      <c r="E153" s="171"/>
      <c r="F153" s="29">
        <v>0</v>
      </c>
    </row>
    <row r="154" spans="1:7" x14ac:dyDescent="0.2">
      <c r="A154" s="14" t="s">
        <v>384</v>
      </c>
      <c r="B154" s="15" t="s">
        <v>385</v>
      </c>
      <c r="C154" s="225">
        <v>258000</v>
      </c>
      <c r="D154" s="169"/>
      <c r="E154" s="171"/>
      <c r="F154" s="29">
        <v>0</v>
      </c>
    </row>
    <row r="155" spans="1:7" x14ac:dyDescent="0.2">
      <c r="A155" s="14" t="s">
        <v>386</v>
      </c>
      <c r="B155" s="15" t="s">
        <v>387</v>
      </c>
      <c r="C155" s="225"/>
      <c r="D155" s="169"/>
      <c r="E155" s="171"/>
      <c r="F155" s="29">
        <v>0</v>
      </c>
    </row>
    <row r="156" spans="1:7" x14ac:dyDescent="0.2">
      <c r="A156" s="14" t="s">
        <v>388</v>
      </c>
      <c r="B156" s="15" t="s">
        <v>389</v>
      </c>
      <c r="C156" s="225"/>
      <c r="D156" s="169"/>
      <c r="E156" s="171"/>
      <c r="F156" s="29">
        <v>0</v>
      </c>
    </row>
    <row r="157" spans="1:7" x14ac:dyDescent="0.2">
      <c r="A157" s="14" t="s">
        <v>390</v>
      </c>
      <c r="B157" s="15" t="s">
        <v>391</v>
      </c>
      <c r="C157" s="225"/>
      <c r="D157" s="169"/>
      <c r="E157" s="171"/>
      <c r="F157" s="29">
        <v>0</v>
      </c>
    </row>
    <row r="158" spans="1:7" x14ac:dyDescent="0.2">
      <c r="A158" s="14" t="s">
        <v>392</v>
      </c>
      <c r="B158" s="15" t="s">
        <v>393</v>
      </c>
      <c r="C158" s="225">
        <v>300000</v>
      </c>
      <c r="D158" s="169"/>
      <c r="E158" s="171"/>
      <c r="F158" s="29">
        <v>0</v>
      </c>
    </row>
    <row r="159" spans="1:7" x14ac:dyDescent="0.2">
      <c r="A159" s="14" t="s">
        <v>394</v>
      </c>
      <c r="B159" s="15" t="s">
        <v>395</v>
      </c>
      <c r="C159" s="225"/>
      <c r="D159" s="169"/>
      <c r="E159" s="171"/>
      <c r="F159" s="29">
        <v>0</v>
      </c>
    </row>
    <row r="160" spans="1:7" x14ac:dyDescent="0.2">
      <c r="A160" s="14" t="s">
        <v>396</v>
      </c>
      <c r="B160" s="15" t="s">
        <v>397</v>
      </c>
      <c r="C160" s="225">
        <v>50000</v>
      </c>
      <c r="D160" s="169"/>
      <c r="E160" s="171"/>
      <c r="F160" s="29">
        <v>0</v>
      </c>
      <c r="G160" s="56"/>
    </row>
    <row r="161" spans="1:7" x14ac:dyDescent="0.2">
      <c r="A161" s="14" t="s">
        <v>398</v>
      </c>
      <c r="B161" s="15" t="s">
        <v>399</v>
      </c>
      <c r="C161" s="225"/>
      <c r="D161" s="169"/>
      <c r="E161" s="171"/>
      <c r="F161" s="29">
        <v>0</v>
      </c>
      <c r="G161" s="64"/>
    </row>
    <row r="162" spans="1:7" x14ac:dyDescent="0.2">
      <c r="A162" s="14" t="s">
        <v>400</v>
      </c>
      <c r="B162" s="15" t="s">
        <v>401</v>
      </c>
      <c r="C162" s="225">
        <v>50000</v>
      </c>
      <c r="D162" s="176"/>
      <c r="E162" s="171"/>
      <c r="F162" s="29">
        <v>0</v>
      </c>
      <c r="G162" s="56"/>
    </row>
    <row r="163" spans="1:7" x14ac:dyDescent="0.2">
      <c r="A163" s="13" t="s">
        <v>402</v>
      </c>
      <c r="B163" s="25" t="s">
        <v>10</v>
      </c>
      <c r="C163" s="225"/>
      <c r="D163" s="170">
        <f>SUM(C164:C169)</f>
        <v>0</v>
      </c>
      <c r="E163" s="171"/>
      <c r="F163" s="29">
        <v>0</v>
      </c>
      <c r="G163" s="65"/>
    </row>
    <row r="164" spans="1:7" x14ac:dyDescent="0.2">
      <c r="A164" s="14" t="s">
        <v>403</v>
      </c>
      <c r="B164" s="15" t="s">
        <v>404</v>
      </c>
      <c r="C164" s="225"/>
      <c r="D164" s="169"/>
      <c r="E164" s="171"/>
      <c r="F164" s="29">
        <v>0</v>
      </c>
      <c r="G164" s="64"/>
    </row>
    <row r="165" spans="1:7" x14ac:dyDescent="0.2">
      <c r="A165" s="14" t="s">
        <v>405</v>
      </c>
      <c r="B165" s="15" t="s">
        <v>406</v>
      </c>
      <c r="C165" s="225"/>
      <c r="D165" s="169"/>
      <c r="E165" s="171"/>
      <c r="F165" s="29">
        <v>0</v>
      </c>
      <c r="G165" s="64"/>
    </row>
    <row r="166" spans="1:7" x14ac:dyDescent="0.2">
      <c r="A166" s="14" t="s">
        <v>407</v>
      </c>
      <c r="B166" s="15" t="s">
        <v>408</v>
      </c>
      <c r="C166" s="225"/>
      <c r="D166" s="169"/>
      <c r="E166" s="171"/>
      <c r="F166" s="29">
        <v>0</v>
      </c>
      <c r="G166" s="56"/>
    </row>
    <row r="167" spans="1:7" x14ac:dyDescent="0.2">
      <c r="A167" s="14" t="s">
        <v>409</v>
      </c>
      <c r="B167" s="15" t="s">
        <v>410</v>
      </c>
      <c r="C167" s="225"/>
      <c r="D167" s="169"/>
      <c r="E167" s="171"/>
      <c r="F167" s="29">
        <v>0</v>
      </c>
      <c r="G167" s="65"/>
    </row>
    <row r="168" spans="1:7" x14ac:dyDescent="0.2">
      <c r="A168" s="14" t="s">
        <v>411</v>
      </c>
      <c r="B168" s="15" t="s">
        <v>412</v>
      </c>
      <c r="C168" s="225"/>
      <c r="D168" s="169"/>
      <c r="E168" s="171"/>
      <c r="F168" s="29">
        <v>0</v>
      </c>
      <c r="G168" s="64"/>
    </row>
    <row r="169" spans="1:7" x14ac:dyDescent="0.2">
      <c r="A169" s="14" t="s">
        <v>413</v>
      </c>
      <c r="B169" s="15" t="s">
        <v>414</v>
      </c>
      <c r="C169" s="225"/>
      <c r="D169" s="169"/>
      <c r="E169" s="171"/>
      <c r="F169" s="29">
        <v>0</v>
      </c>
      <c r="G169" s="64"/>
    </row>
    <row r="170" spans="1:7" x14ac:dyDescent="0.2">
      <c r="A170" s="13" t="s">
        <v>415</v>
      </c>
      <c r="B170" s="25" t="s">
        <v>11</v>
      </c>
      <c r="C170" s="225"/>
      <c r="D170" s="170">
        <f>SUM(C171:C189)</f>
        <v>798000</v>
      </c>
      <c r="E170" s="171"/>
      <c r="F170" s="29">
        <v>0</v>
      </c>
      <c r="G170" s="56"/>
    </row>
    <row r="171" spans="1:7" x14ac:dyDescent="0.2">
      <c r="A171" s="14" t="s">
        <v>416</v>
      </c>
      <c r="B171" s="15" t="s">
        <v>417</v>
      </c>
      <c r="C171" s="225"/>
      <c r="D171" s="169"/>
      <c r="E171" s="171"/>
      <c r="F171" s="29">
        <v>0</v>
      </c>
      <c r="G171" s="65"/>
    </row>
    <row r="172" spans="1:7" x14ac:dyDescent="0.2">
      <c r="A172" s="14" t="s">
        <v>418</v>
      </c>
      <c r="B172" s="15" t="s">
        <v>419</v>
      </c>
      <c r="C172" s="225">
        <v>68000</v>
      </c>
      <c r="D172" s="169"/>
      <c r="E172" s="171"/>
      <c r="F172" s="29">
        <v>0</v>
      </c>
    </row>
    <row r="173" spans="1:7" x14ac:dyDescent="0.2">
      <c r="A173" s="14" t="s">
        <v>420</v>
      </c>
      <c r="B173" s="15" t="s">
        <v>421</v>
      </c>
      <c r="C173" s="225"/>
      <c r="D173" s="169"/>
      <c r="E173" s="171"/>
      <c r="F173" s="29">
        <v>0</v>
      </c>
    </row>
    <row r="174" spans="1:7" x14ac:dyDescent="0.2">
      <c r="A174" s="14" t="s">
        <v>422</v>
      </c>
      <c r="B174" s="15" t="s">
        <v>423</v>
      </c>
      <c r="C174" s="225">
        <v>160000</v>
      </c>
      <c r="D174" s="169"/>
      <c r="E174" s="171"/>
      <c r="F174" s="29">
        <v>0</v>
      </c>
    </row>
    <row r="175" spans="1:7" ht="23.6" x14ac:dyDescent="0.2">
      <c r="A175" s="14" t="s">
        <v>424</v>
      </c>
      <c r="B175" s="15" t="s">
        <v>425</v>
      </c>
      <c r="C175" s="225"/>
      <c r="D175" s="169"/>
      <c r="E175" s="171"/>
      <c r="F175" s="29">
        <v>0</v>
      </c>
    </row>
    <row r="176" spans="1:7" ht="23.6" x14ac:dyDescent="0.2">
      <c r="A176" s="14" t="s">
        <v>426</v>
      </c>
      <c r="B176" s="15" t="s">
        <v>427</v>
      </c>
      <c r="C176" s="225">
        <v>60000</v>
      </c>
      <c r="D176" s="169"/>
      <c r="E176" s="171"/>
      <c r="F176" s="29">
        <v>0</v>
      </c>
    </row>
    <row r="177" spans="1:8" ht="23.6" x14ac:dyDescent="0.2">
      <c r="A177" s="14" t="s">
        <v>428</v>
      </c>
      <c r="B177" s="15" t="s">
        <v>429</v>
      </c>
      <c r="C177" s="225"/>
      <c r="D177" s="169"/>
      <c r="E177" s="171"/>
      <c r="F177" s="29">
        <v>0</v>
      </c>
    </row>
    <row r="178" spans="1:8" ht="23.6" x14ac:dyDescent="0.2">
      <c r="A178" s="14" t="s">
        <v>430</v>
      </c>
      <c r="B178" s="15" t="s">
        <v>431</v>
      </c>
      <c r="C178" s="225">
        <v>60000</v>
      </c>
      <c r="D178" s="169"/>
      <c r="E178" s="171"/>
      <c r="F178" s="29">
        <v>0</v>
      </c>
    </row>
    <row r="179" spans="1:8" ht="23.6" x14ac:dyDescent="0.2">
      <c r="A179" s="14" t="s">
        <v>432</v>
      </c>
      <c r="B179" s="15" t="s">
        <v>433</v>
      </c>
      <c r="C179" s="225"/>
      <c r="D179" s="169"/>
      <c r="E179" s="171"/>
      <c r="F179" s="29">
        <v>0</v>
      </c>
    </row>
    <row r="180" spans="1:8" ht="23.6" x14ac:dyDescent="0.2">
      <c r="A180" s="14" t="s">
        <v>434</v>
      </c>
      <c r="B180" s="15" t="s">
        <v>435</v>
      </c>
      <c r="C180" s="225"/>
      <c r="D180" s="176"/>
      <c r="E180" s="171"/>
      <c r="F180" s="29">
        <v>0</v>
      </c>
    </row>
    <row r="181" spans="1:8" x14ac:dyDescent="0.2">
      <c r="A181" s="14" t="s">
        <v>436</v>
      </c>
      <c r="B181" s="15" t="s">
        <v>437</v>
      </c>
      <c r="C181" s="225"/>
      <c r="D181" s="169"/>
      <c r="E181" s="171"/>
      <c r="F181" s="29">
        <v>0</v>
      </c>
    </row>
    <row r="182" spans="1:8" x14ac:dyDescent="0.2">
      <c r="A182" s="14" t="s">
        <v>438</v>
      </c>
      <c r="B182" s="15" t="s">
        <v>439</v>
      </c>
      <c r="C182" s="225">
        <v>200000</v>
      </c>
      <c r="D182" s="169"/>
      <c r="E182" s="171"/>
      <c r="F182" s="29">
        <v>0</v>
      </c>
    </row>
    <row r="183" spans="1:8" x14ac:dyDescent="0.2">
      <c r="A183" s="14" t="s">
        <v>440</v>
      </c>
      <c r="B183" s="15" t="s">
        <v>441</v>
      </c>
      <c r="C183" s="225"/>
      <c r="D183" s="169"/>
      <c r="E183" s="171"/>
      <c r="F183" s="29">
        <v>0</v>
      </c>
    </row>
    <row r="184" spans="1:8" x14ac:dyDescent="0.2">
      <c r="A184" s="14" t="s">
        <v>442</v>
      </c>
      <c r="B184" s="15" t="s">
        <v>443</v>
      </c>
      <c r="C184" s="225"/>
      <c r="D184" s="169"/>
      <c r="E184" s="171"/>
      <c r="F184" s="29">
        <v>0</v>
      </c>
    </row>
    <row r="185" spans="1:8" x14ac:dyDescent="0.2">
      <c r="A185" s="14" t="s">
        <v>444</v>
      </c>
      <c r="B185" s="15" t="s">
        <v>445</v>
      </c>
      <c r="C185" s="225"/>
      <c r="D185" s="169"/>
      <c r="E185" s="171"/>
      <c r="F185" s="29">
        <v>0</v>
      </c>
    </row>
    <row r="186" spans="1:8" x14ac:dyDescent="0.2">
      <c r="A186" s="14" t="s">
        <v>446</v>
      </c>
      <c r="B186" s="15" t="s">
        <v>447</v>
      </c>
      <c r="C186" s="225">
        <v>200000</v>
      </c>
      <c r="D186" s="176"/>
      <c r="E186" s="171"/>
      <c r="F186" s="29">
        <v>0</v>
      </c>
    </row>
    <row r="187" spans="1:8" x14ac:dyDescent="0.2">
      <c r="A187" s="14" t="s">
        <v>448</v>
      </c>
      <c r="B187" s="15" t="s">
        <v>449</v>
      </c>
      <c r="C187" s="225"/>
      <c r="D187" s="169"/>
      <c r="E187" s="171"/>
      <c r="F187" s="29">
        <v>0</v>
      </c>
    </row>
    <row r="188" spans="1:8" x14ac:dyDescent="0.2">
      <c r="A188" s="14" t="s">
        <v>450</v>
      </c>
      <c r="B188" s="15" t="s">
        <v>451</v>
      </c>
      <c r="C188" s="225">
        <v>50000</v>
      </c>
      <c r="D188" s="169"/>
      <c r="E188" s="171"/>
      <c r="F188" s="29">
        <v>0</v>
      </c>
    </row>
    <row r="189" spans="1:8" x14ac:dyDescent="0.2">
      <c r="A189" s="16" t="s">
        <v>452</v>
      </c>
      <c r="B189" s="21" t="s">
        <v>453</v>
      </c>
      <c r="C189" s="224"/>
      <c r="D189" s="167"/>
      <c r="E189" s="168">
        <f>SUM(D190:D359)</f>
        <v>13844000</v>
      </c>
      <c r="F189" s="24">
        <v>0</v>
      </c>
      <c r="H189" s="214"/>
    </row>
    <row r="190" spans="1:8" x14ac:dyDescent="0.2">
      <c r="A190" s="13" t="s">
        <v>454</v>
      </c>
      <c r="B190" s="25" t="s">
        <v>455</v>
      </c>
      <c r="C190" s="225"/>
      <c r="D190" s="170">
        <f>SUM(C191:C211)</f>
        <v>5470000</v>
      </c>
      <c r="E190" s="171"/>
      <c r="F190" s="29">
        <v>0</v>
      </c>
      <c r="H190" s="214"/>
    </row>
    <row r="191" spans="1:8" x14ac:dyDescent="0.2">
      <c r="A191" s="14" t="s">
        <v>456</v>
      </c>
      <c r="B191" s="15" t="s">
        <v>457</v>
      </c>
      <c r="C191" s="225"/>
      <c r="D191" s="169"/>
      <c r="E191" s="171"/>
      <c r="F191" s="29">
        <v>0</v>
      </c>
      <c r="H191" s="214"/>
    </row>
    <row r="192" spans="1:8" x14ac:dyDescent="0.2">
      <c r="A192" s="14" t="s">
        <v>458</v>
      </c>
      <c r="B192" s="15" t="s">
        <v>459</v>
      </c>
      <c r="C192" s="225">
        <v>1095000</v>
      </c>
      <c r="D192" s="169"/>
      <c r="E192" s="171"/>
      <c r="F192" s="29">
        <v>0</v>
      </c>
      <c r="H192" s="214"/>
    </row>
    <row r="193" spans="1:8" x14ac:dyDescent="0.2">
      <c r="A193" s="14" t="s">
        <v>460</v>
      </c>
      <c r="B193" s="15" t="s">
        <v>461</v>
      </c>
      <c r="C193" s="225"/>
      <c r="D193" s="169"/>
      <c r="E193" s="171"/>
      <c r="F193" s="29">
        <v>0</v>
      </c>
      <c r="H193" s="214"/>
    </row>
    <row r="194" spans="1:8" x14ac:dyDescent="0.2">
      <c r="A194" s="14" t="s">
        <v>462</v>
      </c>
      <c r="B194" s="15" t="s">
        <v>463</v>
      </c>
      <c r="C194" s="225">
        <v>2160000</v>
      </c>
      <c r="D194" s="169"/>
      <c r="E194" s="171"/>
      <c r="F194" s="29">
        <v>0</v>
      </c>
      <c r="H194" s="214"/>
    </row>
    <row r="195" spans="1:8" x14ac:dyDescent="0.2">
      <c r="A195" s="14" t="s">
        <v>464</v>
      </c>
      <c r="B195" s="15" t="s">
        <v>465</v>
      </c>
      <c r="C195" s="225"/>
      <c r="D195" s="169"/>
      <c r="E195" s="171"/>
      <c r="F195" s="29">
        <v>0</v>
      </c>
      <c r="H195" s="214"/>
    </row>
    <row r="196" spans="1:8" x14ac:dyDescent="0.2">
      <c r="A196" s="14" t="s">
        <v>466</v>
      </c>
      <c r="B196" s="15" t="s">
        <v>467</v>
      </c>
      <c r="C196" s="226"/>
      <c r="D196" s="177"/>
      <c r="E196" s="170"/>
      <c r="F196" s="29">
        <v>0</v>
      </c>
      <c r="H196" s="214"/>
    </row>
    <row r="197" spans="1:8" x14ac:dyDescent="0.2">
      <c r="A197" s="14" t="s">
        <v>468</v>
      </c>
      <c r="B197" s="15" t="s">
        <v>469</v>
      </c>
      <c r="C197" s="225"/>
      <c r="D197" s="176"/>
      <c r="E197" s="171"/>
      <c r="F197" s="29">
        <v>0</v>
      </c>
      <c r="H197" s="214"/>
    </row>
    <row r="198" spans="1:8" x14ac:dyDescent="0.2">
      <c r="A198" s="14" t="s">
        <v>470</v>
      </c>
      <c r="B198" s="15" t="s">
        <v>471</v>
      </c>
      <c r="C198" s="225">
        <v>490000</v>
      </c>
      <c r="D198" s="169"/>
      <c r="E198" s="171"/>
      <c r="F198" s="29">
        <v>0</v>
      </c>
      <c r="H198" s="214"/>
    </row>
    <row r="199" spans="1:8" x14ac:dyDescent="0.2">
      <c r="A199" s="14" t="s">
        <v>472</v>
      </c>
      <c r="B199" s="15" t="s">
        <v>473</v>
      </c>
      <c r="C199" s="225"/>
      <c r="D199" s="169"/>
      <c r="E199" s="171"/>
      <c r="F199" s="29">
        <v>0</v>
      </c>
    </row>
    <row r="200" spans="1:8" x14ac:dyDescent="0.2">
      <c r="A200" s="14" t="s">
        <v>474</v>
      </c>
      <c r="B200" s="15" t="s">
        <v>475</v>
      </c>
      <c r="C200" s="225">
        <v>975000</v>
      </c>
      <c r="D200" s="169"/>
      <c r="E200" s="171"/>
      <c r="F200" s="29">
        <v>0</v>
      </c>
    </row>
    <row r="201" spans="1:8" x14ac:dyDescent="0.2">
      <c r="A201" s="14" t="s">
        <v>476</v>
      </c>
      <c r="B201" s="15" t="s">
        <v>477</v>
      </c>
      <c r="C201" s="225"/>
      <c r="D201" s="169"/>
      <c r="E201" s="171"/>
      <c r="F201" s="29">
        <v>0</v>
      </c>
    </row>
    <row r="202" spans="1:8" x14ac:dyDescent="0.2">
      <c r="A202" s="14" t="s">
        <v>478</v>
      </c>
      <c r="B202" s="15" t="s">
        <v>479</v>
      </c>
      <c r="C202" s="225">
        <v>350000</v>
      </c>
      <c r="D202" s="169"/>
      <c r="E202" s="171"/>
      <c r="F202" s="29">
        <v>0</v>
      </c>
    </row>
    <row r="203" spans="1:8" x14ac:dyDescent="0.2">
      <c r="A203" s="14" t="s">
        <v>480</v>
      </c>
      <c r="B203" s="15" t="s">
        <v>481</v>
      </c>
      <c r="C203" s="225"/>
      <c r="D203" s="169"/>
      <c r="E203" s="171"/>
      <c r="F203" s="29">
        <v>0</v>
      </c>
    </row>
    <row r="204" spans="1:8" x14ac:dyDescent="0.2">
      <c r="A204" s="14" t="s">
        <v>482</v>
      </c>
      <c r="B204" s="15" t="s">
        <v>483</v>
      </c>
      <c r="C204" s="225"/>
      <c r="D204" s="169"/>
      <c r="E204" s="171"/>
      <c r="F204" s="29">
        <v>0</v>
      </c>
    </row>
    <row r="205" spans="1:8" x14ac:dyDescent="0.2">
      <c r="A205" s="14" t="s">
        <v>484</v>
      </c>
      <c r="B205" s="15" t="s">
        <v>485</v>
      </c>
      <c r="C205" s="225"/>
      <c r="D205" s="169"/>
      <c r="E205" s="171"/>
      <c r="F205" s="29">
        <v>0</v>
      </c>
    </row>
    <row r="206" spans="1:8" ht="23.6" x14ac:dyDescent="0.2">
      <c r="A206" s="14" t="s">
        <v>486</v>
      </c>
      <c r="B206" s="15" t="s">
        <v>487</v>
      </c>
      <c r="C206" s="225">
        <v>300000</v>
      </c>
      <c r="D206" s="169"/>
      <c r="E206" s="171"/>
      <c r="F206" s="29">
        <v>0</v>
      </c>
    </row>
    <row r="207" spans="1:8" x14ac:dyDescent="0.2">
      <c r="A207" s="14" t="s">
        <v>488</v>
      </c>
      <c r="B207" s="15" t="s">
        <v>489</v>
      </c>
      <c r="C207" s="225"/>
      <c r="D207" s="176"/>
      <c r="E207" s="171"/>
      <c r="F207" s="29">
        <v>0</v>
      </c>
    </row>
    <row r="208" spans="1:8" x14ac:dyDescent="0.2">
      <c r="A208" s="14" t="s">
        <v>490</v>
      </c>
      <c r="B208" s="15" t="s">
        <v>491</v>
      </c>
      <c r="C208" s="225">
        <v>50000</v>
      </c>
      <c r="D208" s="169"/>
      <c r="E208" s="171"/>
      <c r="F208" s="29">
        <v>0</v>
      </c>
    </row>
    <row r="209" spans="1:6" x14ac:dyDescent="0.2">
      <c r="A209" s="14" t="s">
        <v>492</v>
      </c>
      <c r="B209" s="15" t="s">
        <v>493</v>
      </c>
      <c r="C209" s="225">
        <v>50000</v>
      </c>
      <c r="D209" s="169"/>
      <c r="E209" s="171"/>
      <c r="F209" s="29">
        <v>0</v>
      </c>
    </row>
    <row r="210" spans="1:6" x14ac:dyDescent="0.2">
      <c r="A210" s="14" t="s">
        <v>494</v>
      </c>
      <c r="B210" s="15" t="s">
        <v>495</v>
      </c>
      <c r="C210" s="225"/>
      <c r="D210" s="169"/>
      <c r="E210" s="171"/>
      <c r="F210" s="29">
        <v>0</v>
      </c>
    </row>
    <row r="211" spans="1:6" x14ac:dyDescent="0.2">
      <c r="A211" s="14" t="s">
        <v>496</v>
      </c>
      <c r="B211" s="15" t="s">
        <v>497</v>
      </c>
      <c r="C211" s="225"/>
      <c r="D211" s="169"/>
      <c r="E211" s="171"/>
      <c r="F211" s="29">
        <v>0</v>
      </c>
    </row>
    <row r="212" spans="1:6" x14ac:dyDescent="0.2">
      <c r="A212" s="13" t="s">
        <v>498</v>
      </c>
      <c r="B212" s="25" t="s">
        <v>499</v>
      </c>
      <c r="C212" s="225"/>
      <c r="D212" s="170">
        <f>SUM(C213:C230)</f>
        <v>1233000</v>
      </c>
      <c r="E212" s="171"/>
      <c r="F212" s="29">
        <v>0</v>
      </c>
    </row>
    <row r="213" spans="1:6" x14ac:dyDescent="0.2">
      <c r="A213" s="14" t="s">
        <v>500</v>
      </c>
      <c r="B213" s="15" t="s">
        <v>501</v>
      </c>
      <c r="C213" s="225"/>
      <c r="D213" s="176"/>
      <c r="E213" s="171"/>
      <c r="F213" s="29">
        <v>0</v>
      </c>
    </row>
    <row r="214" spans="1:6" x14ac:dyDescent="0.2">
      <c r="A214" s="14" t="s">
        <v>502</v>
      </c>
      <c r="B214" s="15" t="s">
        <v>503</v>
      </c>
      <c r="C214" s="225"/>
      <c r="D214" s="169"/>
      <c r="E214" s="171"/>
      <c r="F214" s="29">
        <v>0</v>
      </c>
    </row>
    <row r="215" spans="1:6" x14ac:dyDescent="0.2">
      <c r="A215" s="14" t="s">
        <v>504</v>
      </c>
      <c r="B215" s="15" t="s">
        <v>505</v>
      </c>
      <c r="C215" s="225"/>
      <c r="D215" s="169"/>
      <c r="E215" s="171"/>
      <c r="F215" s="29">
        <v>0</v>
      </c>
    </row>
    <row r="216" spans="1:6" x14ac:dyDescent="0.2">
      <c r="A216" s="14" t="s">
        <v>506</v>
      </c>
      <c r="B216" s="15" t="s">
        <v>507</v>
      </c>
      <c r="C216" s="225">
        <v>465000</v>
      </c>
      <c r="D216" s="169"/>
      <c r="E216" s="171"/>
      <c r="F216" s="29">
        <v>0</v>
      </c>
    </row>
    <row r="217" spans="1:6" ht="23.6" x14ac:dyDescent="0.2">
      <c r="A217" s="14" t="s">
        <v>508</v>
      </c>
      <c r="B217" s="15" t="s">
        <v>509</v>
      </c>
      <c r="C217" s="225"/>
      <c r="D217" s="169"/>
      <c r="E217" s="171"/>
      <c r="F217" s="29">
        <v>0</v>
      </c>
    </row>
    <row r="218" spans="1:6" ht="23.6" x14ac:dyDescent="0.2">
      <c r="A218" s="14" t="s">
        <v>510</v>
      </c>
      <c r="B218" s="15" t="s">
        <v>511</v>
      </c>
      <c r="C218" s="225"/>
      <c r="D218" s="169"/>
      <c r="E218" s="171"/>
      <c r="F218" s="29">
        <v>0</v>
      </c>
    </row>
    <row r="219" spans="1:6" x14ac:dyDescent="0.2">
      <c r="A219" s="14" t="s">
        <v>512</v>
      </c>
      <c r="B219" s="15" t="s">
        <v>513</v>
      </c>
      <c r="C219" s="225"/>
      <c r="D219" s="169"/>
      <c r="E219" s="171"/>
      <c r="F219" s="29">
        <v>0</v>
      </c>
    </row>
    <row r="220" spans="1:6" x14ac:dyDescent="0.2">
      <c r="A220" s="14" t="s">
        <v>514</v>
      </c>
      <c r="B220" s="15" t="s">
        <v>515</v>
      </c>
      <c r="C220" s="225"/>
      <c r="D220" s="169"/>
      <c r="E220" s="171"/>
      <c r="F220" s="29">
        <v>0</v>
      </c>
    </row>
    <row r="221" spans="1:6" x14ac:dyDescent="0.2">
      <c r="A221" s="14" t="s">
        <v>516</v>
      </c>
      <c r="B221" s="15" t="s">
        <v>517</v>
      </c>
      <c r="C221" s="225"/>
      <c r="D221" s="169"/>
      <c r="E221" s="171"/>
      <c r="F221" s="29">
        <v>0</v>
      </c>
    </row>
    <row r="222" spans="1:6" x14ac:dyDescent="0.2">
      <c r="A222" s="14" t="s">
        <v>518</v>
      </c>
      <c r="B222" s="15" t="s">
        <v>519</v>
      </c>
      <c r="C222" s="225">
        <v>768000</v>
      </c>
      <c r="D222" s="169"/>
      <c r="E222" s="171"/>
      <c r="F222" s="29">
        <v>0</v>
      </c>
    </row>
    <row r="223" spans="1:6" x14ac:dyDescent="0.2">
      <c r="A223" s="14" t="s">
        <v>520</v>
      </c>
      <c r="B223" s="15" t="s">
        <v>521</v>
      </c>
      <c r="C223" s="225"/>
      <c r="D223" s="176"/>
      <c r="E223" s="171"/>
      <c r="F223" s="29">
        <v>0</v>
      </c>
    </row>
    <row r="224" spans="1:6" x14ac:dyDescent="0.2">
      <c r="A224" s="14" t="s">
        <v>522</v>
      </c>
      <c r="B224" s="15" t="s">
        <v>523</v>
      </c>
      <c r="C224" s="225"/>
      <c r="D224" s="169"/>
      <c r="E224" s="171"/>
      <c r="F224" s="29">
        <v>0</v>
      </c>
    </row>
    <row r="225" spans="1:6" x14ac:dyDescent="0.2">
      <c r="A225" s="14" t="s">
        <v>524</v>
      </c>
      <c r="B225" s="15" t="s">
        <v>525</v>
      </c>
      <c r="C225" s="225"/>
      <c r="D225" s="169"/>
      <c r="E225" s="171"/>
      <c r="F225" s="29">
        <v>0</v>
      </c>
    </row>
    <row r="226" spans="1:6" x14ac:dyDescent="0.2">
      <c r="A226" s="14" t="s">
        <v>526</v>
      </c>
      <c r="B226" s="15" t="s">
        <v>527</v>
      </c>
      <c r="C226" s="225"/>
      <c r="D226" s="169"/>
      <c r="E226" s="171"/>
      <c r="F226" s="29">
        <v>0</v>
      </c>
    </row>
    <row r="227" spans="1:6" x14ac:dyDescent="0.2">
      <c r="A227" s="14" t="s">
        <v>536</v>
      </c>
      <c r="B227" s="15" t="s">
        <v>537</v>
      </c>
      <c r="C227" s="225"/>
      <c r="D227" s="169"/>
      <c r="E227" s="171"/>
      <c r="F227" s="29">
        <v>0</v>
      </c>
    </row>
    <row r="228" spans="1:6" x14ac:dyDescent="0.2">
      <c r="A228" s="14" t="s">
        <v>538</v>
      </c>
      <c r="B228" s="15" t="s">
        <v>539</v>
      </c>
      <c r="C228" s="225"/>
      <c r="D228" s="169"/>
      <c r="E228" s="171"/>
      <c r="F228" s="29">
        <v>0</v>
      </c>
    </row>
    <row r="229" spans="1:6" x14ac:dyDescent="0.2">
      <c r="A229" s="14" t="s">
        <v>540</v>
      </c>
      <c r="B229" s="15" t="s">
        <v>541</v>
      </c>
      <c r="C229" s="225"/>
      <c r="D229" s="169"/>
      <c r="E229" s="171"/>
      <c r="F229" s="29">
        <v>0</v>
      </c>
    </row>
    <row r="230" spans="1:6" x14ac:dyDescent="0.2">
      <c r="A230" s="14" t="s">
        <v>542</v>
      </c>
      <c r="B230" s="15" t="s">
        <v>543</v>
      </c>
      <c r="C230" s="225"/>
      <c r="D230" s="169"/>
      <c r="E230" s="171"/>
      <c r="F230" s="29">
        <v>0</v>
      </c>
    </row>
    <row r="231" spans="1:6" x14ac:dyDescent="0.2">
      <c r="A231" s="13" t="s">
        <v>544</v>
      </c>
      <c r="B231" s="25" t="s">
        <v>545</v>
      </c>
      <c r="C231" s="225"/>
      <c r="D231" s="170">
        <f>SUM(C232:C252)</f>
        <v>957000</v>
      </c>
      <c r="E231" s="171"/>
      <c r="F231" s="29">
        <v>0</v>
      </c>
    </row>
    <row r="232" spans="1:6" x14ac:dyDescent="0.2">
      <c r="A232" s="14" t="s">
        <v>546</v>
      </c>
      <c r="B232" s="15" t="s">
        <v>547</v>
      </c>
      <c r="C232" s="225"/>
      <c r="D232" s="176"/>
      <c r="E232" s="171"/>
      <c r="F232" s="29">
        <v>0</v>
      </c>
    </row>
    <row r="233" spans="1:6" x14ac:dyDescent="0.2">
      <c r="A233" s="14" t="s">
        <v>548</v>
      </c>
      <c r="B233" s="15" t="s">
        <v>549</v>
      </c>
      <c r="C233" s="225">
        <v>150000</v>
      </c>
      <c r="D233" s="169"/>
      <c r="E233" s="171"/>
      <c r="F233" s="29">
        <v>0</v>
      </c>
    </row>
    <row r="234" spans="1:6" ht="23.6" x14ac:dyDescent="0.2">
      <c r="A234" s="14" t="s">
        <v>550</v>
      </c>
      <c r="B234" s="15" t="s">
        <v>551</v>
      </c>
      <c r="C234" s="225"/>
      <c r="D234" s="169"/>
      <c r="E234" s="171"/>
      <c r="F234" s="29">
        <v>0</v>
      </c>
    </row>
    <row r="235" spans="1:6" ht="23.6" x14ac:dyDescent="0.2">
      <c r="A235" s="14" t="s">
        <v>552</v>
      </c>
      <c r="B235" s="15" t="s">
        <v>553</v>
      </c>
      <c r="C235" s="225">
        <v>100000</v>
      </c>
      <c r="D235" s="169"/>
      <c r="E235" s="171"/>
      <c r="F235" s="29">
        <v>0</v>
      </c>
    </row>
    <row r="236" spans="1:6" ht="23.6" x14ac:dyDescent="0.2">
      <c r="A236" s="14" t="s">
        <v>554</v>
      </c>
      <c r="B236" s="15" t="s">
        <v>555</v>
      </c>
      <c r="C236" s="225"/>
      <c r="D236" s="176"/>
      <c r="E236" s="171"/>
      <c r="F236" s="29">
        <v>0</v>
      </c>
    </row>
    <row r="237" spans="1:6" x14ac:dyDescent="0.2">
      <c r="A237" s="14" t="s">
        <v>556</v>
      </c>
      <c r="B237" s="15" t="s">
        <v>557</v>
      </c>
      <c r="C237" s="225">
        <v>100000</v>
      </c>
      <c r="D237" s="169"/>
      <c r="E237" s="171"/>
      <c r="F237" s="29">
        <v>0</v>
      </c>
    </row>
    <row r="238" spans="1:6" x14ac:dyDescent="0.2">
      <c r="A238" s="14" t="s">
        <v>558</v>
      </c>
      <c r="B238" s="15" t="s">
        <v>559</v>
      </c>
      <c r="C238" s="225"/>
      <c r="D238" s="169"/>
      <c r="E238" s="171"/>
      <c r="F238" s="29">
        <v>0</v>
      </c>
    </row>
    <row r="239" spans="1:6" x14ac:dyDescent="0.2">
      <c r="A239" s="14" t="s">
        <v>560</v>
      </c>
      <c r="B239" s="15" t="s">
        <v>561</v>
      </c>
      <c r="C239" s="225"/>
      <c r="D239" s="169"/>
      <c r="E239" s="171"/>
      <c r="F239" s="29">
        <v>0</v>
      </c>
    </row>
    <row r="240" spans="1:6" x14ac:dyDescent="0.2">
      <c r="A240" s="14" t="s">
        <v>562</v>
      </c>
      <c r="B240" s="15" t="s">
        <v>563</v>
      </c>
      <c r="C240" s="225">
        <v>9000</v>
      </c>
      <c r="D240" s="169"/>
      <c r="E240" s="171"/>
      <c r="F240" s="29">
        <v>0</v>
      </c>
    </row>
    <row r="241" spans="1:6" x14ac:dyDescent="0.2">
      <c r="A241" s="14" t="s">
        <v>564</v>
      </c>
      <c r="B241" s="15" t="s">
        <v>565</v>
      </c>
      <c r="C241" s="225"/>
      <c r="D241" s="169"/>
      <c r="E241" s="171"/>
      <c r="F241" s="29">
        <v>0</v>
      </c>
    </row>
    <row r="242" spans="1:6" x14ac:dyDescent="0.2">
      <c r="A242" s="14" t="s">
        <v>566</v>
      </c>
      <c r="B242" s="15" t="s">
        <v>567</v>
      </c>
      <c r="C242" s="225"/>
      <c r="D242" s="169"/>
      <c r="E242" s="171"/>
      <c r="F242" s="29">
        <v>0</v>
      </c>
    </row>
    <row r="243" spans="1:6" x14ac:dyDescent="0.2">
      <c r="A243" s="14" t="s">
        <v>568</v>
      </c>
      <c r="B243" s="15" t="s">
        <v>569</v>
      </c>
      <c r="C243" s="225"/>
      <c r="D243" s="176"/>
      <c r="E243" s="171"/>
      <c r="F243" s="29">
        <v>0</v>
      </c>
    </row>
    <row r="244" spans="1:6" x14ac:dyDescent="0.2">
      <c r="A244" s="14" t="s">
        <v>570</v>
      </c>
      <c r="B244" s="15" t="s">
        <v>571</v>
      </c>
      <c r="C244" s="225"/>
      <c r="D244" s="169"/>
      <c r="E244" s="171"/>
      <c r="F244" s="29">
        <v>0</v>
      </c>
    </row>
    <row r="245" spans="1:6" x14ac:dyDescent="0.2">
      <c r="A245" s="14" t="s">
        <v>572</v>
      </c>
      <c r="B245" s="15" t="s">
        <v>573</v>
      </c>
      <c r="C245" s="225"/>
      <c r="D245" s="176"/>
      <c r="E245" s="171"/>
      <c r="F245" s="29">
        <v>0</v>
      </c>
    </row>
    <row r="246" spans="1:6" x14ac:dyDescent="0.2">
      <c r="A246" s="14" t="s">
        <v>574</v>
      </c>
      <c r="B246" s="15" t="s">
        <v>575</v>
      </c>
      <c r="C246" s="225"/>
      <c r="D246" s="169"/>
      <c r="E246" s="171"/>
      <c r="F246" s="29">
        <v>0</v>
      </c>
    </row>
    <row r="247" spans="1:6" x14ac:dyDescent="0.2">
      <c r="A247" s="14" t="s">
        <v>576</v>
      </c>
      <c r="B247" s="15" t="s">
        <v>577</v>
      </c>
      <c r="C247" s="225"/>
      <c r="D247" s="169"/>
      <c r="E247" s="171"/>
      <c r="F247" s="29">
        <v>0</v>
      </c>
    </row>
    <row r="248" spans="1:6" x14ac:dyDescent="0.2">
      <c r="A248" s="14" t="s">
        <v>578</v>
      </c>
      <c r="B248" s="15" t="s">
        <v>579</v>
      </c>
      <c r="C248" s="225"/>
      <c r="D248" s="169"/>
      <c r="E248" s="171"/>
      <c r="F248" s="29">
        <v>0</v>
      </c>
    </row>
    <row r="249" spans="1:6" x14ac:dyDescent="0.2">
      <c r="A249" s="14" t="s">
        <v>580</v>
      </c>
      <c r="B249" s="15" t="s">
        <v>581</v>
      </c>
      <c r="C249" s="225"/>
      <c r="D249" s="169"/>
      <c r="E249" s="171"/>
      <c r="F249" s="29">
        <v>0</v>
      </c>
    </row>
    <row r="250" spans="1:6" x14ac:dyDescent="0.2">
      <c r="A250" s="14" t="s">
        <v>582</v>
      </c>
      <c r="B250" s="15" t="s">
        <v>583</v>
      </c>
      <c r="C250" s="225"/>
      <c r="D250" s="169"/>
      <c r="E250" s="171"/>
      <c r="F250" s="29">
        <v>0</v>
      </c>
    </row>
    <row r="251" spans="1:6" x14ac:dyDescent="0.2">
      <c r="A251" s="14" t="s">
        <v>584</v>
      </c>
      <c r="B251" s="15" t="s">
        <v>585</v>
      </c>
      <c r="C251" s="225"/>
      <c r="D251" s="176"/>
      <c r="E251" s="171"/>
      <c r="F251" s="29">
        <v>0</v>
      </c>
    </row>
    <row r="252" spans="1:6" x14ac:dyDescent="0.2">
      <c r="A252" s="14" t="s">
        <v>586</v>
      </c>
      <c r="B252" s="15" t="s">
        <v>587</v>
      </c>
      <c r="C252" s="225">
        <v>598000</v>
      </c>
      <c r="D252" s="169"/>
      <c r="E252" s="171"/>
      <c r="F252" s="29">
        <v>0</v>
      </c>
    </row>
    <row r="253" spans="1:6" x14ac:dyDescent="0.2">
      <c r="A253" s="13" t="s">
        <v>588</v>
      </c>
      <c r="B253" s="25" t="s">
        <v>12</v>
      </c>
      <c r="C253" s="225"/>
      <c r="D253" s="170">
        <f>SUM(C254:C271)</f>
        <v>418000</v>
      </c>
      <c r="E253" s="171"/>
      <c r="F253" s="29">
        <v>0</v>
      </c>
    </row>
    <row r="254" spans="1:6" x14ac:dyDescent="0.2">
      <c r="A254" s="14" t="s">
        <v>589</v>
      </c>
      <c r="B254" s="15" t="s">
        <v>590</v>
      </c>
      <c r="C254" s="225"/>
      <c r="D254" s="169"/>
      <c r="E254" s="171"/>
      <c r="F254" s="29">
        <v>0</v>
      </c>
    </row>
    <row r="255" spans="1:6" x14ac:dyDescent="0.2">
      <c r="A255" s="14" t="s">
        <v>591</v>
      </c>
      <c r="B255" s="15" t="s">
        <v>592</v>
      </c>
      <c r="C255" s="226"/>
      <c r="D255" s="177"/>
      <c r="E255" s="170"/>
      <c r="F255" s="29">
        <v>0</v>
      </c>
    </row>
    <row r="256" spans="1:6" x14ac:dyDescent="0.2">
      <c r="A256" s="14" t="s">
        <v>593</v>
      </c>
      <c r="B256" s="15" t="s">
        <v>594</v>
      </c>
      <c r="C256" s="225"/>
      <c r="D256" s="176"/>
      <c r="E256" s="171"/>
      <c r="F256" s="29">
        <v>0</v>
      </c>
    </row>
    <row r="257" spans="1:6" x14ac:dyDescent="0.2">
      <c r="A257" s="14" t="s">
        <v>595</v>
      </c>
      <c r="B257" s="15" t="s">
        <v>596</v>
      </c>
      <c r="C257" s="225"/>
      <c r="D257" s="169"/>
      <c r="E257" s="171"/>
      <c r="F257" s="29">
        <v>0</v>
      </c>
    </row>
    <row r="258" spans="1:6" x14ac:dyDescent="0.2">
      <c r="A258" s="14" t="s">
        <v>597</v>
      </c>
      <c r="B258" s="15" t="s">
        <v>598</v>
      </c>
      <c r="C258" s="225"/>
      <c r="D258" s="169"/>
      <c r="E258" s="171"/>
      <c r="F258" s="29">
        <v>0</v>
      </c>
    </row>
    <row r="259" spans="1:6" x14ac:dyDescent="0.2">
      <c r="A259" s="14" t="s">
        <v>599</v>
      </c>
      <c r="B259" s="15" t="s">
        <v>600</v>
      </c>
      <c r="C259" s="225"/>
      <c r="D259" s="169"/>
      <c r="E259" s="171"/>
      <c r="F259" s="29">
        <v>0</v>
      </c>
    </row>
    <row r="260" spans="1:6" x14ac:dyDescent="0.2">
      <c r="A260" s="14" t="s">
        <v>601</v>
      </c>
      <c r="B260" s="15" t="s">
        <v>602</v>
      </c>
      <c r="C260" s="225"/>
      <c r="D260" s="169"/>
      <c r="E260" s="171"/>
      <c r="F260" s="29">
        <v>0</v>
      </c>
    </row>
    <row r="261" spans="1:6" x14ac:dyDescent="0.2">
      <c r="A261" s="14" t="s">
        <v>603</v>
      </c>
      <c r="B261" s="15" t="s">
        <v>604</v>
      </c>
      <c r="C261" s="225"/>
      <c r="D261" s="169"/>
      <c r="E261" s="171"/>
      <c r="F261" s="29">
        <v>0</v>
      </c>
    </row>
    <row r="262" spans="1:6" x14ac:dyDescent="0.2">
      <c r="A262" s="14" t="s">
        <v>605</v>
      </c>
      <c r="B262" s="15" t="s">
        <v>606</v>
      </c>
      <c r="C262" s="225"/>
      <c r="D262" s="169"/>
      <c r="E262" s="171"/>
      <c r="F262" s="29">
        <v>0</v>
      </c>
    </row>
    <row r="263" spans="1:6" x14ac:dyDescent="0.2">
      <c r="A263" s="14" t="s">
        <v>607</v>
      </c>
      <c r="B263" s="15" t="s">
        <v>608</v>
      </c>
      <c r="C263" s="225">
        <v>340000</v>
      </c>
      <c r="D263" s="176"/>
      <c r="E263" s="171"/>
      <c r="F263" s="29">
        <v>0</v>
      </c>
    </row>
    <row r="264" spans="1:6" x14ac:dyDescent="0.2">
      <c r="A264" s="14" t="s">
        <v>609</v>
      </c>
      <c r="B264" s="15" t="s">
        <v>610</v>
      </c>
      <c r="C264" s="225"/>
      <c r="D264" s="169"/>
      <c r="E264" s="171"/>
      <c r="F264" s="29">
        <v>0</v>
      </c>
    </row>
    <row r="265" spans="1:6" x14ac:dyDescent="0.2">
      <c r="A265" s="14" t="s">
        <v>611</v>
      </c>
      <c r="B265" s="15" t="s">
        <v>612</v>
      </c>
      <c r="C265" s="225"/>
      <c r="D265" s="169"/>
      <c r="E265" s="171"/>
      <c r="F265" s="29">
        <v>0</v>
      </c>
    </row>
    <row r="266" spans="1:6" x14ac:dyDescent="0.2">
      <c r="A266" s="14" t="s">
        <v>613</v>
      </c>
      <c r="B266" s="15" t="s">
        <v>614</v>
      </c>
      <c r="C266" s="225"/>
      <c r="D266" s="169"/>
      <c r="E266" s="171"/>
      <c r="F266" s="29">
        <v>0</v>
      </c>
    </row>
    <row r="267" spans="1:6" x14ac:dyDescent="0.2">
      <c r="A267" s="14" t="s">
        <v>615</v>
      </c>
      <c r="B267" s="15" t="s">
        <v>616</v>
      </c>
      <c r="C267" s="225">
        <v>30000</v>
      </c>
      <c r="D267" s="169"/>
      <c r="E267" s="171"/>
      <c r="F267" s="29">
        <v>0</v>
      </c>
    </row>
    <row r="268" spans="1:6" x14ac:dyDescent="0.2">
      <c r="A268" s="14" t="s">
        <v>617</v>
      </c>
      <c r="B268" s="15" t="s">
        <v>618</v>
      </c>
      <c r="C268" s="225"/>
      <c r="D268" s="176"/>
      <c r="E268" s="171"/>
      <c r="F268" s="29">
        <v>0</v>
      </c>
    </row>
    <row r="269" spans="1:6" x14ac:dyDescent="0.2">
      <c r="A269" s="14" t="s">
        <v>619</v>
      </c>
      <c r="B269" s="15" t="s">
        <v>620</v>
      </c>
      <c r="C269" s="225">
        <v>48000</v>
      </c>
      <c r="D269" s="169"/>
      <c r="E269" s="171"/>
      <c r="F269" s="29">
        <v>0</v>
      </c>
    </row>
    <row r="270" spans="1:6" x14ac:dyDescent="0.2">
      <c r="A270" s="14" t="s">
        <v>625</v>
      </c>
      <c r="B270" s="15" t="s">
        <v>626</v>
      </c>
      <c r="C270" s="225"/>
      <c r="D270" s="169"/>
      <c r="E270" s="171"/>
      <c r="F270" s="29">
        <v>0</v>
      </c>
    </row>
    <row r="271" spans="1:6" x14ac:dyDescent="0.2">
      <c r="A271" s="14" t="s">
        <v>627</v>
      </c>
      <c r="B271" s="15" t="s">
        <v>628</v>
      </c>
      <c r="C271" s="225"/>
      <c r="D271" s="176"/>
      <c r="E271" s="171"/>
      <c r="F271" s="29">
        <v>0</v>
      </c>
    </row>
    <row r="272" spans="1:6" x14ac:dyDescent="0.2">
      <c r="A272" s="13" t="s">
        <v>629</v>
      </c>
      <c r="B272" s="25" t="s">
        <v>630</v>
      </c>
      <c r="C272" s="225"/>
      <c r="D272" s="170">
        <f>SUM(C273:C290)</f>
        <v>1302000</v>
      </c>
      <c r="E272" s="171"/>
      <c r="F272" s="29">
        <v>0</v>
      </c>
    </row>
    <row r="273" spans="1:6" x14ac:dyDescent="0.2">
      <c r="A273" s="14" t="s">
        <v>631</v>
      </c>
      <c r="B273" s="15" t="s">
        <v>632</v>
      </c>
      <c r="C273" s="225"/>
      <c r="D273" s="169"/>
      <c r="E273" s="171"/>
      <c r="F273" s="29">
        <v>0</v>
      </c>
    </row>
    <row r="274" spans="1:6" x14ac:dyDescent="0.2">
      <c r="A274" s="14" t="s">
        <v>633</v>
      </c>
      <c r="B274" s="15" t="s">
        <v>634</v>
      </c>
      <c r="C274" s="225"/>
      <c r="D274" s="169"/>
      <c r="E274" s="171"/>
      <c r="F274" s="29">
        <v>0</v>
      </c>
    </row>
    <row r="275" spans="1:6" ht="23.6" x14ac:dyDescent="0.2">
      <c r="A275" s="14" t="s">
        <v>635</v>
      </c>
      <c r="B275" s="15" t="s">
        <v>636</v>
      </c>
      <c r="C275" s="225"/>
      <c r="D275" s="169"/>
      <c r="E275" s="171"/>
      <c r="F275" s="29">
        <v>0</v>
      </c>
    </row>
    <row r="276" spans="1:6" ht="23.6" x14ac:dyDescent="0.2">
      <c r="A276" s="14" t="s">
        <v>637</v>
      </c>
      <c r="B276" s="15" t="s">
        <v>638</v>
      </c>
      <c r="C276" s="225">
        <v>200000</v>
      </c>
      <c r="D276" s="169"/>
      <c r="E276" s="171"/>
      <c r="F276" s="29">
        <v>0</v>
      </c>
    </row>
    <row r="277" spans="1:6" ht="23.6" x14ac:dyDescent="0.2">
      <c r="A277" s="14" t="s">
        <v>639</v>
      </c>
      <c r="B277" s="15" t="s">
        <v>640</v>
      </c>
      <c r="C277" s="225"/>
      <c r="D277" s="169"/>
      <c r="E277" s="171"/>
      <c r="F277" s="29">
        <v>0</v>
      </c>
    </row>
    <row r="278" spans="1:6" ht="23.6" x14ac:dyDescent="0.2">
      <c r="A278" s="14" t="s">
        <v>641</v>
      </c>
      <c r="B278" s="15" t="s">
        <v>642</v>
      </c>
      <c r="C278" s="225">
        <v>90000</v>
      </c>
      <c r="D278" s="176"/>
      <c r="E278" s="171"/>
      <c r="F278" s="29">
        <v>0</v>
      </c>
    </row>
    <row r="279" spans="1:6" ht="23.6" x14ac:dyDescent="0.2">
      <c r="A279" s="14" t="s">
        <v>643</v>
      </c>
      <c r="B279" s="15" t="s">
        <v>644</v>
      </c>
      <c r="C279" s="225"/>
      <c r="D279" s="169"/>
      <c r="E279" s="171"/>
      <c r="F279" s="29">
        <v>0</v>
      </c>
    </row>
    <row r="280" spans="1:6" ht="23.6" x14ac:dyDescent="0.2">
      <c r="A280" s="14" t="s">
        <v>645</v>
      </c>
      <c r="B280" s="15" t="s">
        <v>646</v>
      </c>
      <c r="C280" s="225"/>
      <c r="D280" s="176"/>
      <c r="E280" s="171"/>
      <c r="F280" s="29">
        <v>0</v>
      </c>
    </row>
    <row r="281" spans="1:6" x14ac:dyDescent="0.2">
      <c r="A281" s="14" t="s">
        <v>647</v>
      </c>
      <c r="B281" s="15" t="s">
        <v>648</v>
      </c>
      <c r="C281" s="225"/>
      <c r="D281" s="169"/>
      <c r="E281" s="171"/>
      <c r="F281" s="29">
        <v>0</v>
      </c>
    </row>
    <row r="282" spans="1:6" x14ac:dyDescent="0.2">
      <c r="A282" s="14" t="s">
        <v>649</v>
      </c>
      <c r="B282" s="15" t="s">
        <v>650</v>
      </c>
      <c r="C282" s="225">
        <v>783000</v>
      </c>
      <c r="D282" s="169"/>
      <c r="E282" s="171"/>
      <c r="F282" s="29">
        <v>0</v>
      </c>
    </row>
    <row r="283" spans="1:6" x14ac:dyDescent="0.2">
      <c r="A283" s="14" t="s">
        <v>655</v>
      </c>
      <c r="B283" s="15" t="s">
        <v>656</v>
      </c>
      <c r="C283" s="225"/>
      <c r="D283" s="169"/>
      <c r="E283" s="171"/>
      <c r="F283" s="29">
        <v>0</v>
      </c>
    </row>
    <row r="284" spans="1:6" x14ac:dyDescent="0.2">
      <c r="A284" s="14" t="s">
        <v>657</v>
      </c>
      <c r="B284" s="15" t="s">
        <v>658</v>
      </c>
      <c r="C284" s="225"/>
      <c r="D284" s="169"/>
      <c r="E284" s="171"/>
      <c r="F284" s="29">
        <v>0</v>
      </c>
    </row>
    <row r="285" spans="1:6" ht="23.6" x14ac:dyDescent="0.2">
      <c r="A285" s="14" t="s">
        <v>659</v>
      </c>
      <c r="B285" s="15" t="s">
        <v>660</v>
      </c>
      <c r="C285" s="225"/>
      <c r="D285" s="169"/>
      <c r="E285" s="171"/>
      <c r="F285" s="29">
        <v>0</v>
      </c>
    </row>
    <row r="286" spans="1:6" ht="23.6" x14ac:dyDescent="0.2">
      <c r="A286" s="14" t="s">
        <v>661</v>
      </c>
      <c r="B286" s="15" t="s">
        <v>662</v>
      </c>
      <c r="C286" s="225">
        <v>224000</v>
      </c>
      <c r="D286" s="169"/>
      <c r="E286" s="171"/>
      <c r="F286" s="29">
        <v>0</v>
      </c>
    </row>
    <row r="287" spans="1:6" x14ac:dyDescent="0.2">
      <c r="A287" s="14" t="s">
        <v>663</v>
      </c>
      <c r="B287" s="15" t="s">
        <v>664</v>
      </c>
      <c r="C287" s="225"/>
      <c r="D287" s="169"/>
      <c r="E287" s="171"/>
      <c r="F287" s="29">
        <v>0</v>
      </c>
    </row>
    <row r="288" spans="1:6" x14ac:dyDescent="0.2">
      <c r="A288" s="14" t="s">
        <v>665</v>
      </c>
      <c r="B288" s="15" t="s">
        <v>666</v>
      </c>
      <c r="C288" s="225"/>
      <c r="D288" s="169"/>
      <c r="E288" s="171"/>
      <c r="F288" s="29">
        <v>0</v>
      </c>
    </row>
    <row r="289" spans="1:6" x14ac:dyDescent="0.2">
      <c r="A289" s="14" t="s">
        <v>667</v>
      </c>
      <c r="B289" s="15" t="s">
        <v>668</v>
      </c>
      <c r="C289" s="225"/>
      <c r="D289" s="176"/>
      <c r="E289" s="171"/>
      <c r="F289" s="29">
        <v>0</v>
      </c>
    </row>
    <row r="290" spans="1:6" x14ac:dyDescent="0.2">
      <c r="A290" s="14" t="s">
        <v>669</v>
      </c>
      <c r="B290" s="15" t="s">
        <v>670</v>
      </c>
      <c r="C290" s="225">
        <v>5000</v>
      </c>
      <c r="D290" s="169"/>
      <c r="E290" s="171"/>
      <c r="F290" s="29">
        <v>0</v>
      </c>
    </row>
    <row r="291" spans="1:6" x14ac:dyDescent="0.2">
      <c r="A291" s="13" t="s">
        <v>671</v>
      </c>
      <c r="B291" s="25" t="s">
        <v>672</v>
      </c>
      <c r="C291" s="225"/>
      <c r="D291" s="170">
        <f>SUM(C292:C307)</f>
        <v>0</v>
      </c>
      <c r="E291" s="171"/>
      <c r="F291" s="29">
        <v>0</v>
      </c>
    </row>
    <row r="292" spans="1:6" ht="23.6" x14ac:dyDescent="0.2">
      <c r="A292" s="14" t="s">
        <v>673</v>
      </c>
      <c r="B292" s="15" t="s">
        <v>674</v>
      </c>
      <c r="C292" s="225"/>
      <c r="D292" s="169"/>
      <c r="E292" s="171"/>
      <c r="F292" s="29">
        <v>0</v>
      </c>
    </row>
    <row r="293" spans="1:6" ht="23.6" x14ac:dyDescent="0.2">
      <c r="A293" s="14" t="s">
        <v>675</v>
      </c>
      <c r="B293" s="15" t="s">
        <v>676</v>
      </c>
      <c r="C293" s="225"/>
      <c r="D293" s="169"/>
      <c r="E293" s="171"/>
      <c r="F293" s="29">
        <v>0</v>
      </c>
    </row>
    <row r="294" spans="1:6" x14ac:dyDescent="0.2">
      <c r="A294" s="14" t="s">
        <v>677</v>
      </c>
      <c r="B294" s="15" t="s">
        <v>678</v>
      </c>
      <c r="C294" s="225"/>
      <c r="D294" s="169"/>
      <c r="E294" s="171"/>
      <c r="F294" s="29">
        <v>0</v>
      </c>
    </row>
    <row r="295" spans="1:6" x14ac:dyDescent="0.2">
      <c r="A295" s="14" t="s">
        <v>679</v>
      </c>
      <c r="B295" s="15" t="s">
        <v>680</v>
      </c>
      <c r="C295" s="225"/>
      <c r="D295" s="169"/>
      <c r="E295" s="171"/>
      <c r="F295" s="29">
        <v>0</v>
      </c>
    </row>
    <row r="296" spans="1:6" ht="23.6" x14ac:dyDescent="0.2">
      <c r="A296" s="14" t="s">
        <v>681</v>
      </c>
      <c r="B296" s="15" t="s">
        <v>682</v>
      </c>
      <c r="C296" s="225"/>
      <c r="D296" s="169"/>
      <c r="E296" s="171"/>
      <c r="F296" s="29">
        <v>0</v>
      </c>
    </row>
    <row r="297" spans="1:6" ht="23.6" x14ac:dyDescent="0.2">
      <c r="A297" s="14" t="s">
        <v>683</v>
      </c>
      <c r="B297" s="15" t="s">
        <v>684</v>
      </c>
      <c r="C297" s="225"/>
      <c r="D297" s="169"/>
      <c r="E297" s="171"/>
      <c r="F297" s="29">
        <v>0</v>
      </c>
    </row>
    <row r="298" spans="1:6" ht="23.6" x14ac:dyDescent="0.2">
      <c r="A298" s="14" t="s">
        <v>685</v>
      </c>
      <c r="B298" s="15" t="s">
        <v>686</v>
      </c>
      <c r="C298" s="225"/>
      <c r="D298" s="169"/>
      <c r="E298" s="171"/>
      <c r="F298" s="29">
        <v>0</v>
      </c>
    </row>
    <row r="299" spans="1:6" ht="23.6" x14ac:dyDescent="0.2">
      <c r="A299" s="14" t="s">
        <v>687</v>
      </c>
      <c r="B299" s="15" t="s">
        <v>688</v>
      </c>
      <c r="C299" s="225"/>
      <c r="D299" s="176"/>
      <c r="E299" s="171"/>
      <c r="F299" s="29">
        <v>0</v>
      </c>
    </row>
    <row r="300" spans="1:6" x14ac:dyDescent="0.2">
      <c r="A300" s="14" t="s">
        <v>689</v>
      </c>
      <c r="B300" s="15" t="s">
        <v>690</v>
      </c>
      <c r="C300" s="225"/>
      <c r="D300" s="169"/>
      <c r="E300" s="171"/>
      <c r="F300" s="29">
        <v>0</v>
      </c>
    </row>
    <row r="301" spans="1:6" x14ac:dyDescent="0.2">
      <c r="A301" s="14" t="s">
        <v>691</v>
      </c>
      <c r="B301" s="15" t="s">
        <v>692</v>
      </c>
      <c r="C301" s="225"/>
      <c r="D301" s="169"/>
      <c r="E301" s="171"/>
      <c r="F301" s="29">
        <v>0</v>
      </c>
    </row>
    <row r="302" spans="1:6" x14ac:dyDescent="0.2">
      <c r="A302" s="14" t="s">
        <v>693</v>
      </c>
      <c r="B302" s="15" t="s">
        <v>694</v>
      </c>
      <c r="C302" s="225"/>
      <c r="D302" s="169"/>
      <c r="E302" s="171"/>
      <c r="F302" s="29">
        <v>0</v>
      </c>
    </row>
    <row r="303" spans="1:6" x14ac:dyDescent="0.2">
      <c r="A303" s="14" t="s">
        <v>695</v>
      </c>
      <c r="B303" s="15" t="s">
        <v>696</v>
      </c>
      <c r="C303" s="225"/>
      <c r="D303" s="169"/>
      <c r="E303" s="171"/>
      <c r="F303" s="29">
        <v>0</v>
      </c>
    </row>
    <row r="304" spans="1:6" ht="23.6" x14ac:dyDescent="0.2">
      <c r="A304" s="14" t="s">
        <v>697</v>
      </c>
      <c r="B304" s="15" t="s">
        <v>698</v>
      </c>
      <c r="C304" s="225"/>
      <c r="D304" s="176"/>
      <c r="E304" s="171"/>
      <c r="F304" s="29">
        <v>0</v>
      </c>
    </row>
    <row r="305" spans="1:6" ht="23.6" x14ac:dyDescent="0.2">
      <c r="A305" s="14" t="s">
        <v>699</v>
      </c>
      <c r="B305" s="15" t="s">
        <v>700</v>
      </c>
      <c r="C305" s="225"/>
      <c r="D305" s="169"/>
      <c r="E305" s="171"/>
      <c r="F305" s="29">
        <v>0</v>
      </c>
    </row>
    <row r="306" spans="1:6" x14ac:dyDescent="0.2">
      <c r="A306" s="14" t="s">
        <v>701</v>
      </c>
      <c r="B306" s="15" t="s">
        <v>702</v>
      </c>
      <c r="C306" s="225"/>
      <c r="D306" s="169"/>
      <c r="E306" s="171"/>
      <c r="F306" s="29">
        <v>0</v>
      </c>
    </row>
    <row r="307" spans="1:6" x14ac:dyDescent="0.2">
      <c r="A307" s="14" t="s">
        <v>703</v>
      </c>
      <c r="B307" s="15" t="s">
        <v>704</v>
      </c>
      <c r="C307" s="225"/>
      <c r="D307" s="169"/>
      <c r="E307" s="171"/>
      <c r="F307" s="29">
        <v>0</v>
      </c>
    </row>
    <row r="308" spans="1:6" x14ac:dyDescent="0.2">
      <c r="A308" s="13" t="s">
        <v>705</v>
      </c>
      <c r="B308" s="25" t="s">
        <v>13</v>
      </c>
      <c r="C308" s="225"/>
      <c r="D308" s="170">
        <f>SUM(C309:C327)</f>
        <v>540000</v>
      </c>
      <c r="E308" s="171"/>
      <c r="F308" s="29">
        <v>0</v>
      </c>
    </row>
    <row r="309" spans="1:6" x14ac:dyDescent="0.2">
      <c r="A309" s="14" t="s">
        <v>706</v>
      </c>
      <c r="B309" s="15" t="s">
        <v>707</v>
      </c>
      <c r="C309" s="225"/>
      <c r="D309" s="169"/>
      <c r="E309" s="171"/>
      <c r="F309" s="29">
        <v>0</v>
      </c>
    </row>
    <row r="310" spans="1:6" x14ac:dyDescent="0.2">
      <c r="A310" s="14" t="s">
        <v>708</v>
      </c>
      <c r="B310" s="15" t="s">
        <v>709</v>
      </c>
      <c r="C310" s="225">
        <v>50000</v>
      </c>
      <c r="D310" s="169"/>
      <c r="E310" s="171"/>
      <c r="F310" s="29">
        <v>0</v>
      </c>
    </row>
    <row r="311" spans="1:6" x14ac:dyDescent="0.2">
      <c r="A311" s="14" t="s">
        <v>710</v>
      </c>
      <c r="B311" s="15" t="s">
        <v>711</v>
      </c>
      <c r="C311" s="225"/>
      <c r="D311" s="169"/>
      <c r="E311" s="171"/>
      <c r="F311" s="29">
        <v>0</v>
      </c>
    </row>
    <row r="312" spans="1:6" x14ac:dyDescent="0.2">
      <c r="A312" s="14" t="s">
        <v>712</v>
      </c>
      <c r="B312" s="15" t="s">
        <v>713</v>
      </c>
      <c r="C312" s="225">
        <v>100000</v>
      </c>
      <c r="D312" s="169"/>
      <c r="E312" s="171"/>
      <c r="F312" s="29">
        <v>0</v>
      </c>
    </row>
    <row r="313" spans="1:6" x14ac:dyDescent="0.2">
      <c r="A313" s="14" t="s">
        <v>714</v>
      </c>
      <c r="B313" s="15" t="s">
        <v>715</v>
      </c>
      <c r="C313" s="225"/>
      <c r="D313" s="169"/>
      <c r="E313" s="171"/>
      <c r="F313" s="29">
        <v>0</v>
      </c>
    </row>
    <row r="314" spans="1:6" x14ac:dyDescent="0.2">
      <c r="A314" s="14" t="s">
        <v>716</v>
      </c>
      <c r="B314" s="15" t="s">
        <v>717</v>
      </c>
      <c r="C314" s="226"/>
      <c r="D314" s="177"/>
      <c r="E314" s="170"/>
      <c r="F314" s="29">
        <v>0</v>
      </c>
    </row>
    <row r="315" spans="1:6" x14ac:dyDescent="0.2">
      <c r="A315" s="14" t="s">
        <v>718</v>
      </c>
      <c r="B315" s="15" t="s">
        <v>719</v>
      </c>
      <c r="C315" s="225"/>
      <c r="D315" s="176"/>
      <c r="E315" s="171"/>
      <c r="F315" s="29">
        <v>0</v>
      </c>
    </row>
    <row r="316" spans="1:6" x14ac:dyDescent="0.2">
      <c r="A316" s="14" t="s">
        <v>720</v>
      </c>
      <c r="B316" s="15" t="s">
        <v>721</v>
      </c>
      <c r="C316" s="225"/>
      <c r="D316" s="169"/>
      <c r="E316" s="171"/>
      <c r="F316" s="29">
        <v>0</v>
      </c>
    </row>
    <row r="317" spans="1:6" x14ac:dyDescent="0.2">
      <c r="A317" s="14" t="s">
        <v>722</v>
      </c>
      <c r="B317" s="15" t="s">
        <v>723</v>
      </c>
      <c r="C317" s="225"/>
      <c r="D317" s="169"/>
      <c r="E317" s="171"/>
      <c r="F317" s="29">
        <v>0</v>
      </c>
    </row>
    <row r="318" spans="1:6" x14ac:dyDescent="0.2">
      <c r="A318" s="14" t="s">
        <v>724</v>
      </c>
      <c r="B318" s="15" t="s">
        <v>725</v>
      </c>
      <c r="C318" s="225">
        <v>390000</v>
      </c>
      <c r="D318" s="169"/>
      <c r="E318" s="171"/>
      <c r="F318" s="29">
        <v>0</v>
      </c>
    </row>
    <row r="319" spans="1:6" x14ac:dyDescent="0.2">
      <c r="A319" s="14" t="s">
        <v>726</v>
      </c>
      <c r="B319" s="15" t="s">
        <v>727</v>
      </c>
      <c r="C319" s="225"/>
      <c r="D319" s="169"/>
      <c r="E319" s="171"/>
      <c r="F319" s="29">
        <v>0</v>
      </c>
    </row>
    <row r="320" spans="1:6" x14ac:dyDescent="0.2">
      <c r="A320" s="14" t="s">
        <v>728</v>
      </c>
      <c r="B320" s="15" t="s">
        <v>729</v>
      </c>
      <c r="C320" s="225"/>
      <c r="D320" s="169"/>
      <c r="E320" s="171"/>
      <c r="F320" s="29">
        <v>0</v>
      </c>
    </row>
    <row r="321" spans="1:6" x14ac:dyDescent="0.2">
      <c r="A321" s="14" t="s">
        <v>730</v>
      </c>
      <c r="B321" s="15" t="s">
        <v>731</v>
      </c>
      <c r="C321" s="225"/>
      <c r="D321" s="169"/>
      <c r="E321" s="171"/>
      <c r="F321" s="29">
        <v>0</v>
      </c>
    </row>
    <row r="322" spans="1:6" x14ac:dyDescent="0.2">
      <c r="A322" s="14" t="s">
        <v>732</v>
      </c>
      <c r="B322" s="15" t="s">
        <v>733</v>
      </c>
      <c r="C322" s="225"/>
      <c r="D322" s="169"/>
      <c r="E322" s="171"/>
      <c r="F322" s="29">
        <v>0</v>
      </c>
    </row>
    <row r="323" spans="1:6" x14ac:dyDescent="0.2">
      <c r="A323" s="14" t="s">
        <v>734</v>
      </c>
      <c r="B323" s="15" t="s">
        <v>735</v>
      </c>
      <c r="C323" s="225"/>
      <c r="D323" s="169"/>
      <c r="E323" s="171"/>
      <c r="F323" s="29">
        <v>0</v>
      </c>
    </row>
    <row r="324" spans="1:6" x14ac:dyDescent="0.2">
      <c r="A324" s="14" t="s">
        <v>736</v>
      </c>
      <c r="B324" s="15" t="s">
        <v>737</v>
      </c>
      <c r="C324" s="225"/>
      <c r="D324" s="176"/>
      <c r="E324" s="171"/>
      <c r="F324" s="29">
        <v>0</v>
      </c>
    </row>
    <row r="325" spans="1:6" x14ac:dyDescent="0.2">
      <c r="A325" s="14" t="s">
        <v>738</v>
      </c>
      <c r="B325" s="15" t="s">
        <v>739</v>
      </c>
      <c r="C325" s="225"/>
      <c r="D325" s="169"/>
      <c r="E325" s="171"/>
      <c r="F325" s="29">
        <v>0</v>
      </c>
    </row>
    <row r="326" spans="1:6" x14ac:dyDescent="0.2">
      <c r="A326" s="14" t="s">
        <v>740</v>
      </c>
      <c r="B326" s="15" t="s">
        <v>741</v>
      </c>
      <c r="C326" s="225"/>
      <c r="D326" s="169"/>
      <c r="E326" s="171"/>
      <c r="F326" s="29">
        <v>0</v>
      </c>
    </row>
    <row r="327" spans="1:6" x14ac:dyDescent="0.2">
      <c r="A327" s="14" t="s">
        <v>742</v>
      </c>
      <c r="B327" s="15" t="s">
        <v>743</v>
      </c>
      <c r="C327" s="225"/>
      <c r="D327" s="169"/>
      <c r="E327" s="171"/>
      <c r="F327" s="29">
        <v>0</v>
      </c>
    </row>
    <row r="328" spans="1:6" x14ac:dyDescent="0.2">
      <c r="A328" s="13" t="s">
        <v>744</v>
      </c>
      <c r="B328" s="25" t="s">
        <v>745</v>
      </c>
      <c r="C328" s="225"/>
      <c r="D328" s="170">
        <f>SUM(C329:C341)</f>
        <v>2295000</v>
      </c>
      <c r="E328" s="171"/>
      <c r="F328" s="29">
        <v>0</v>
      </c>
    </row>
    <row r="329" spans="1:6" x14ac:dyDescent="0.2">
      <c r="A329" s="14" t="s">
        <v>746</v>
      </c>
      <c r="B329" s="15" t="s">
        <v>747</v>
      </c>
      <c r="C329" s="225"/>
      <c r="D329" s="169"/>
      <c r="E329" s="171"/>
      <c r="F329" s="29">
        <v>0</v>
      </c>
    </row>
    <row r="330" spans="1:6" x14ac:dyDescent="0.2">
      <c r="A330" s="14" t="s">
        <v>748</v>
      </c>
      <c r="B330" s="15" t="s">
        <v>749</v>
      </c>
      <c r="C330" s="225">
        <v>300000</v>
      </c>
      <c r="D330" s="169"/>
      <c r="E330" s="171"/>
      <c r="F330" s="29">
        <v>0</v>
      </c>
    </row>
    <row r="331" spans="1:6" x14ac:dyDescent="0.2">
      <c r="A331" s="14" t="s">
        <v>750</v>
      </c>
      <c r="B331" s="15" t="s">
        <v>751</v>
      </c>
      <c r="C331" s="225"/>
      <c r="D331" s="169"/>
      <c r="E331" s="171"/>
      <c r="F331" s="29">
        <v>0</v>
      </c>
    </row>
    <row r="332" spans="1:6" x14ac:dyDescent="0.2">
      <c r="A332" s="14" t="s">
        <v>752</v>
      </c>
      <c r="B332" s="15" t="s">
        <v>753</v>
      </c>
      <c r="C332" s="225">
        <v>150000</v>
      </c>
      <c r="D332" s="169"/>
      <c r="E332" s="171"/>
      <c r="F332" s="29">
        <v>0</v>
      </c>
    </row>
    <row r="333" spans="1:6" x14ac:dyDescent="0.2">
      <c r="A333" s="14" t="s">
        <v>754</v>
      </c>
      <c r="B333" s="15" t="s">
        <v>755</v>
      </c>
      <c r="C333" s="225"/>
      <c r="D333" s="176"/>
      <c r="E333" s="171"/>
      <c r="F333" s="29">
        <v>0</v>
      </c>
    </row>
    <row r="334" spans="1:6" x14ac:dyDescent="0.2">
      <c r="A334" s="14" t="s">
        <v>756</v>
      </c>
      <c r="B334" s="15" t="s">
        <v>757</v>
      </c>
      <c r="C334" s="225">
        <v>50000</v>
      </c>
      <c r="D334" s="169"/>
      <c r="E334" s="171"/>
      <c r="F334" s="29">
        <v>0</v>
      </c>
    </row>
    <row r="335" spans="1:6" x14ac:dyDescent="0.2">
      <c r="A335" s="14" t="s">
        <v>758</v>
      </c>
      <c r="B335" s="15" t="s">
        <v>759</v>
      </c>
      <c r="C335" s="225"/>
      <c r="D335" s="169"/>
      <c r="E335" s="171"/>
      <c r="F335" s="29">
        <v>0</v>
      </c>
    </row>
    <row r="336" spans="1:6" x14ac:dyDescent="0.2">
      <c r="A336" s="14" t="s">
        <v>760</v>
      </c>
      <c r="B336" s="15" t="s">
        <v>761</v>
      </c>
      <c r="C336" s="225">
        <v>1345000</v>
      </c>
      <c r="D336" s="177"/>
      <c r="E336" s="170"/>
      <c r="F336" s="29">
        <v>0</v>
      </c>
    </row>
    <row r="337" spans="1:6" x14ac:dyDescent="0.2">
      <c r="A337" s="14" t="s">
        <v>762</v>
      </c>
      <c r="B337" s="15" t="s">
        <v>763</v>
      </c>
      <c r="C337" s="225">
        <v>200000</v>
      </c>
      <c r="D337" s="176"/>
      <c r="E337" s="171"/>
      <c r="F337" s="29">
        <v>0</v>
      </c>
    </row>
    <row r="338" spans="1:6" x14ac:dyDescent="0.2">
      <c r="A338" s="14" t="s">
        <v>764</v>
      </c>
      <c r="B338" s="15" t="s">
        <v>765</v>
      </c>
      <c r="C338" s="225">
        <v>100000</v>
      </c>
      <c r="D338" s="169"/>
      <c r="E338" s="171"/>
      <c r="F338" s="29">
        <v>0</v>
      </c>
    </row>
    <row r="339" spans="1:6" x14ac:dyDescent="0.2">
      <c r="A339" s="14" t="s">
        <v>766</v>
      </c>
      <c r="B339" s="15" t="s">
        <v>767</v>
      </c>
      <c r="C339" s="225"/>
      <c r="D339" s="169"/>
      <c r="E339" s="171"/>
      <c r="F339" s="29">
        <v>0</v>
      </c>
    </row>
    <row r="340" spans="1:6" x14ac:dyDescent="0.2">
      <c r="A340" s="14" t="s">
        <v>768</v>
      </c>
      <c r="B340" s="15" t="s">
        <v>769</v>
      </c>
      <c r="C340" s="225">
        <v>150000</v>
      </c>
      <c r="D340" s="176"/>
      <c r="E340" s="171"/>
      <c r="F340" s="29">
        <v>0</v>
      </c>
    </row>
    <row r="341" spans="1:6" ht="23.6" x14ac:dyDescent="0.2">
      <c r="A341" s="14" t="s">
        <v>770</v>
      </c>
      <c r="B341" s="15" t="s">
        <v>771</v>
      </c>
      <c r="C341" s="225"/>
      <c r="D341" s="169"/>
      <c r="E341" s="171"/>
      <c r="F341" s="29">
        <v>0</v>
      </c>
    </row>
    <row r="342" spans="1:6" x14ac:dyDescent="0.2">
      <c r="A342" s="13" t="s">
        <v>772</v>
      </c>
      <c r="B342" s="25" t="s">
        <v>14</v>
      </c>
      <c r="C342" s="225"/>
      <c r="D342" s="170">
        <f>SUM(C343:C360)</f>
        <v>1629000</v>
      </c>
      <c r="E342" s="171"/>
      <c r="F342" s="29">
        <v>0</v>
      </c>
    </row>
    <row r="343" spans="1:6" x14ac:dyDescent="0.2">
      <c r="A343" s="14" t="s">
        <v>773</v>
      </c>
      <c r="B343" s="15" t="s">
        <v>774</v>
      </c>
      <c r="C343" s="225"/>
      <c r="D343" s="169"/>
      <c r="E343" s="171"/>
      <c r="F343" s="29">
        <v>0</v>
      </c>
    </row>
    <row r="344" spans="1:6" x14ac:dyDescent="0.2">
      <c r="A344" s="14" t="s">
        <v>775</v>
      </c>
      <c r="B344" s="15" t="s">
        <v>776</v>
      </c>
      <c r="C344" s="225">
        <v>106000</v>
      </c>
      <c r="D344" s="169"/>
      <c r="E344" s="171"/>
      <c r="F344" s="29">
        <v>0</v>
      </c>
    </row>
    <row r="345" spans="1:6" x14ac:dyDescent="0.2">
      <c r="A345" s="14" t="s">
        <v>777</v>
      </c>
      <c r="B345" s="15" t="s">
        <v>778</v>
      </c>
      <c r="C345" s="225"/>
      <c r="D345" s="169"/>
      <c r="E345" s="171"/>
      <c r="F345" s="29">
        <v>0</v>
      </c>
    </row>
    <row r="346" spans="1:6" x14ac:dyDescent="0.2">
      <c r="A346" s="14" t="s">
        <v>779</v>
      </c>
      <c r="B346" s="15" t="s">
        <v>780</v>
      </c>
      <c r="C346" s="225">
        <v>200000</v>
      </c>
      <c r="D346" s="169"/>
      <c r="E346" s="171"/>
      <c r="F346" s="29">
        <v>0</v>
      </c>
    </row>
    <row r="347" spans="1:6" x14ac:dyDescent="0.2">
      <c r="A347" s="14" t="s">
        <v>781</v>
      </c>
      <c r="B347" s="15" t="s">
        <v>782</v>
      </c>
      <c r="C347" s="225">
        <v>613000</v>
      </c>
      <c r="D347" s="169"/>
      <c r="E347" s="171"/>
      <c r="F347" s="29">
        <v>0</v>
      </c>
    </row>
    <row r="348" spans="1:6" x14ac:dyDescent="0.2">
      <c r="A348" s="14" t="s">
        <v>783</v>
      </c>
      <c r="B348" s="15" t="s">
        <v>784</v>
      </c>
      <c r="C348" s="225"/>
      <c r="D348" s="169"/>
      <c r="E348" s="171"/>
      <c r="F348" s="29">
        <v>0</v>
      </c>
    </row>
    <row r="349" spans="1:6" x14ac:dyDescent="0.2">
      <c r="A349" s="14" t="s">
        <v>785</v>
      </c>
      <c r="B349" s="15" t="s">
        <v>786</v>
      </c>
      <c r="C349" s="225"/>
      <c r="D349" s="169"/>
      <c r="E349" s="171"/>
      <c r="F349" s="29">
        <v>0</v>
      </c>
    </row>
    <row r="350" spans="1:6" x14ac:dyDescent="0.2">
      <c r="A350" s="14" t="s">
        <v>787</v>
      </c>
      <c r="B350" s="15" t="s">
        <v>788</v>
      </c>
      <c r="C350" s="225">
        <v>10000</v>
      </c>
      <c r="D350" s="176"/>
      <c r="E350" s="171"/>
      <c r="F350" s="29">
        <v>0</v>
      </c>
    </row>
    <row r="351" spans="1:6" x14ac:dyDescent="0.2">
      <c r="A351" s="14" t="s">
        <v>793</v>
      </c>
      <c r="B351" s="15" t="s">
        <v>794</v>
      </c>
      <c r="C351" s="225"/>
      <c r="D351" s="169"/>
      <c r="E351" s="171"/>
      <c r="F351" s="29">
        <v>0</v>
      </c>
    </row>
    <row r="352" spans="1:6" x14ac:dyDescent="0.2">
      <c r="A352" s="14" t="s">
        <v>795</v>
      </c>
      <c r="B352" s="15" t="s">
        <v>796</v>
      </c>
      <c r="C352" s="225"/>
      <c r="D352" s="169"/>
      <c r="E352" s="171"/>
      <c r="F352" s="29">
        <v>0</v>
      </c>
    </row>
    <row r="353" spans="1:6" x14ac:dyDescent="0.2">
      <c r="A353" s="14" t="s">
        <v>797</v>
      </c>
      <c r="B353" s="15" t="s">
        <v>798</v>
      </c>
      <c r="C353" s="225"/>
      <c r="D353" s="169"/>
      <c r="E353" s="171"/>
      <c r="F353" s="29">
        <v>0</v>
      </c>
    </row>
    <row r="354" spans="1:6" x14ac:dyDescent="0.2">
      <c r="A354" s="14" t="s">
        <v>799</v>
      </c>
      <c r="B354" s="15" t="s">
        <v>800</v>
      </c>
      <c r="C354" s="225">
        <v>350000</v>
      </c>
      <c r="D354" s="169"/>
      <c r="E354" s="171"/>
      <c r="F354" s="29">
        <v>0</v>
      </c>
    </row>
    <row r="355" spans="1:6" x14ac:dyDescent="0.2">
      <c r="A355" s="14" t="s">
        <v>801</v>
      </c>
      <c r="B355" s="15" t="s">
        <v>802</v>
      </c>
      <c r="C355" s="225"/>
      <c r="D355" s="169"/>
      <c r="E355" s="171"/>
      <c r="F355" s="29">
        <v>0</v>
      </c>
    </row>
    <row r="356" spans="1:6" x14ac:dyDescent="0.2">
      <c r="A356" s="14" t="s">
        <v>803</v>
      </c>
      <c r="B356" s="15" t="s">
        <v>804</v>
      </c>
      <c r="C356" s="225">
        <v>350000</v>
      </c>
      <c r="D356" s="169"/>
      <c r="E356" s="171"/>
      <c r="F356" s="29">
        <v>0</v>
      </c>
    </row>
    <row r="357" spans="1:6" x14ac:dyDescent="0.2">
      <c r="A357" s="14" t="s">
        <v>809</v>
      </c>
      <c r="B357" s="15" t="s">
        <v>14</v>
      </c>
      <c r="C357" s="225"/>
      <c r="D357" s="176"/>
      <c r="E357" s="171"/>
      <c r="F357" s="29">
        <v>0</v>
      </c>
    </row>
    <row r="358" spans="1:6" x14ac:dyDescent="0.2">
      <c r="A358" s="14" t="s">
        <v>810</v>
      </c>
      <c r="B358" s="15" t="s">
        <v>811</v>
      </c>
      <c r="C358" s="225"/>
      <c r="D358" s="169"/>
      <c r="E358" s="171"/>
      <c r="F358" s="29">
        <v>0</v>
      </c>
    </row>
    <row r="359" spans="1:6" x14ac:dyDescent="0.2">
      <c r="A359" s="14" t="s">
        <v>812</v>
      </c>
      <c r="B359" s="15" t="s">
        <v>813</v>
      </c>
      <c r="C359" s="225"/>
      <c r="D359" s="169"/>
      <c r="E359" s="171"/>
      <c r="F359" s="29">
        <v>0</v>
      </c>
    </row>
    <row r="360" spans="1:6" x14ac:dyDescent="0.2">
      <c r="A360" s="16" t="s">
        <v>814</v>
      </c>
      <c r="B360" s="21" t="s">
        <v>15</v>
      </c>
      <c r="C360" s="224"/>
      <c r="D360" s="167"/>
      <c r="E360" s="168">
        <f>SUM(D361:D388)</f>
        <v>0</v>
      </c>
      <c r="F360" s="24">
        <v>0</v>
      </c>
    </row>
    <row r="361" spans="1:6" x14ac:dyDescent="0.2">
      <c r="A361" s="13" t="s">
        <v>815</v>
      </c>
      <c r="B361" s="25" t="s">
        <v>816</v>
      </c>
      <c r="C361" s="225"/>
      <c r="D361" s="170">
        <f>SUM(C362:C366)</f>
        <v>0</v>
      </c>
      <c r="E361" s="171"/>
      <c r="F361" s="29">
        <v>0</v>
      </c>
    </row>
    <row r="362" spans="1:6" x14ac:dyDescent="0.2">
      <c r="A362" s="14" t="s">
        <v>831</v>
      </c>
      <c r="B362" s="15" t="s">
        <v>832</v>
      </c>
      <c r="C362" s="225"/>
      <c r="D362" s="169"/>
      <c r="E362" s="171"/>
      <c r="F362" s="29">
        <v>0</v>
      </c>
    </row>
    <row r="363" spans="1:6" x14ac:dyDescent="0.2">
      <c r="A363" s="14" t="s">
        <v>833</v>
      </c>
      <c r="B363" s="15" t="s">
        <v>834</v>
      </c>
      <c r="C363" s="225"/>
      <c r="D363" s="169"/>
      <c r="E363" s="171"/>
      <c r="F363" s="29">
        <v>0</v>
      </c>
    </row>
    <row r="364" spans="1:6" ht="23.6" x14ac:dyDescent="0.2">
      <c r="A364" s="14" t="s">
        <v>835</v>
      </c>
      <c r="B364" s="15" t="s">
        <v>836</v>
      </c>
      <c r="C364" s="225"/>
      <c r="D364" s="169"/>
      <c r="E364" s="171"/>
      <c r="F364" s="29">
        <v>0</v>
      </c>
    </row>
    <row r="365" spans="1:6" ht="23.6" x14ac:dyDescent="0.2">
      <c r="A365" s="14" t="s">
        <v>837</v>
      </c>
      <c r="B365" s="15" t="s">
        <v>838</v>
      </c>
      <c r="C365" s="225"/>
      <c r="D365" s="169"/>
      <c r="E365" s="171"/>
      <c r="F365" s="29">
        <v>0</v>
      </c>
    </row>
    <row r="366" spans="1:6" x14ac:dyDescent="0.2">
      <c r="A366" s="14" t="s">
        <v>839</v>
      </c>
      <c r="B366" s="15" t="s">
        <v>840</v>
      </c>
      <c r="C366" s="225"/>
      <c r="D366" s="169"/>
      <c r="E366" s="171"/>
      <c r="F366" s="29">
        <v>0</v>
      </c>
    </row>
    <row r="367" spans="1:6" x14ac:dyDescent="0.2">
      <c r="A367" s="13" t="s">
        <v>909</v>
      </c>
      <c r="B367" s="25" t="s">
        <v>20</v>
      </c>
      <c r="C367" s="225"/>
      <c r="D367" s="170">
        <f>SUM(C368:C383)</f>
        <v>0</v>
      </c>
      <c r="E367" s="171"/>
      <c r="F367" s="29">
        <v>0</v>
      </c>
    </row>
    <row r="368" spans="1:6" x14ac:dyDescent="0.2">
      <c r="A368" s="14" t="s">
        <v>910</v>
      </c>
      <c r="B368" s="15" t="s">
        <v>911</v>
      </c>
      <c r="C368" s="225"/>
      <c r="D368" s="169"/>
      <c r="E368" s="171"/>
      <c r="F368" s="29">
        <v>0</v>
      </c>
    </row>
    <row r="369" spans="1:6" x14ac:dyDescent="0.2">
      <c r="A369" s="14" t="s">
        <v>912</v>
      </c>
      <c r="B369" s="15" t="s">
        <v>913</v>
      </c>
      <c r="C369" s="225"/>
      <c r="D369" s="169"/>
      <c r="E369" s="171"/>
      <c r="F369" s="29">
        <v>0</v>
      </c>
    </row>
    <row r="370" spans="1:6" x14ac:dyDescent="0.2">
      <c r="A370" s="14" t="s">
        <v>914</v>
      </c>
      <c r="B370" s="15" t="s">
        <v>915</v>
      </c>
      <c r="C370" s="225"/>
      <c r="D370" s="169"/>
      <c r="E370" s="171"/>
      <c r="F370" s="29">
        <v>0</v>
      </c>
    </row>
    <row r="371" spans="1:6" x14ac:dyDescent="0.2">
      <c r="A371" s="14" t="s">
        <v>916</v>
      </c>
      <c r="B371" s="15" t="s">
        <v>917</v>
      </c>
      <c r="C371" s="225"/>
      <c r="D371" s="169"/>
      <c r="E371" s="171"/>
      <c r="F371" s="29">
        <v>0</v>
      </c>
    </row>
    <row r="372" spans="1:6" x14ac:dyDescent="0.2">
      <c r="A372" s="14" t="s">
        <v>918</v>
      </c>
      <c r="B372" s="15" t="s">
        <v>919</v>
      </c>
      <c r="C372" s="225"/>
      <c r="D372" s="169"/>
      <c r="E372" s="171"/>
      <c r="F372" s="29">
        <v>0</v>
      </c>
    </row>
    <row r="373" spans="1:6" x14ac:dyDescent="0.2">
      <c r="A373" s="14" t="s">
        <v>920</v>
      </c>
      <c r="B373" s="15" t="s">
        <v>921</v>
      </c>
      <c r="C373" s="225"/>
      <c r="D373" s="169"/>
      <c r="E373" s="171"/>
      <c r="F373" s="29">
        <v>0</v>
      </c>
    </row>
    <row r="374" spans="1:6" x14ac:dyDescent="0.2">
      <c r="A374" s="14" t="s">
        <v>922</v>
      </c>
      <c r="B374" s="15" t="s">
        <v>923</v>
      </c>
      <c r="C374" s="225"/>
      <c r="D374" s="169"/>
      <c r="E374" s="171"/>
      <c r="F374" s="29">
        <v>0</v>
      </c>
    </row>
    <row r="375" spans="1:6" x14ac:dyDescent="0.2">
      <c r="A375" s="14" t="s">
        <v>924</v>
      </c>
      <c r="B375" s="15" t="s">
        <v>925</v>
      </c>
      <c r="C375" s="225"/>
      <c r="D375" s="169"/>
      <c r="E375" s="171"/>
      <c r="F375" s="29">
        <v>0</v>
      </c>
    </row>
    <row r="376" spans="1:6" x14ac:dyDescent="0.2">
      <c r="A376" s="14" t="s">
        <v>926</v>
      </c>
      <c r="B376" s="15" t="s">
        <v>927</v>
      </c>
      <c r="C376" s="225"/>
      <c r="D376" s="169"/>
      <c r="E376" s="171"/>
      <c r="F376" s="29">
        <v>0</v>
      </c>
    </row>
    <row r="377" spans="1:6" x14ac:dyDescent="0.2">
      <c r="A377" s="14" t="s">
        <v>928</v>
      </c>
      <c r="B377" s="15" t="s">
        <v>929</v>
      </c>
      <c r="C377" s="225"/>
      <c r="D377" s="176"/>
      <c r="E377" s="171"/>
      <c r="F377" s="29">
        <v>0</v>
      </c>
    </row>
    <row r="378" spans="1:6" x14ac:dyDescent="0.2">
      <c r="A378" s="14" t="s">
        <v>930</v>
      </c>
      <c r="B378" s="15" t="s">
        <v>931</v>
      </c>
      <c r="C378" s="225"/>
      <c r="D378" s="169"/>
      <c r="E378" s="171"/>
      <c r="F378" s="29">
        <v>0</v>
      </c>
    </row>
    <row r="379" spans="1:6" x14ac:dyDescent="0.2">
      <c r="A379" s="14" t="s">
        <v>932</v>
      </c>
      <c r="B379" s="15" t="s">
        <v>933</v>
      </c>
      <c r="C379" s="225"/>
      <c r="D379" s="169"/>
      <c r="E379" s="171"/>
      <c r="F379" s="29">
        <v>0</v>
      </c>
    </row>
    <row r="380" spans="1:6" x14ac:dyDescent="0.2">
      <c r="A380" s="14" t="s">
        <v>934</v>
      </c>
      <c r="B380" s="15" t="s">
        <v>935</v>
      </c>
      <c r="C380" s="225"/>
      <c r="D380" s="176"/>
      <c r="E380" s="171"/>
      <c r="F380" s="29">
        <v>0</v>
      </c>
    </row>
    <row r="381" spans="1:6" x14ac:dyDescent="0.2">
      <c r="A381" s="14" t="s">
        <v>936</v>
      </c>
      <c r="B381" s="15" t="s">
        <v>937</v>
      </c>
      <c r="C381" s="225"/>
      <c r="D381" s="169"/>
      <c r="E381" s="171"/>
      <c r="F381" s="29">
        <v>0</v>
      </c>
    </row>
    <row r="382" spans="1:6" x14ac:dyDescent="0.2">
      <c r="A382" s="14" t="s">
        <v>938</v>
      </c>
      <c r="B382" s="15" t="s">
        <v>939</v>
      </c>
      <c r="C382" s="225"/>
      <c r="D382" s="169"/>
      <c r="E382" s="171"/>
      <c r="F382" s="29">
        <v>0</v>
      </c>
    </row>
    <row r="383" spans="1:6" x14ac:dyDescent="0.2">
      <c r="A383" s="14" t="s">
        <v>940</v>
      </c>
      <c r="B383" s="15" t="s">
        <v>941</v>
      </c>
      <c r="C383" s="225"/>
      <c r="D383" s="169"/>
      <c r="E383" s="171"/>
      <c r="F383" s="29">
        <v>0</v>
      </c>
    </row>
    <row r="384" spans="1:6" x14ac:dyDescent="0.2">
      <c r="A384" s="13" t="s">
        <v>942</v>
      </c>
      <c r="B384" s="25" t="s">
        <v>21</v>
      </c>
      <c r="C384" s="226"/>
      <c r="D384" s="170">
        <f>SUM(C385:C388)</f>
        <v>0</v>
      </c>
      <c r="E384" s="170"/>
      <c r="F384" s="29">
        <v>0</v>
      </c>
    </row>
    <row r="385" spans="1:6" x14ac:dyDescent="0.2">
      <c r="A385" s="14" t="s">
        <v>943</v>
      </c>
      <c r="B385" s="15" t="s">
        <v>944</v>
      </c>
      <c r="C385" s="225"/>
      <c r="D385" s="176"/>
      <c r="E385" s="171"/>
      <c r="F385" s="29">
        <v>0</v>
      </c>
    </row>
    <row r="386" spans="1:6" x14ac:dyDescent="0.2">
      <c r="A386" s="14" t="s">
        <v>945</v>
      </c>
      <c r="B386" s="15" t="s">
        <v>946</v>
      </c>
      <c r="C386" s="225"/>
      <c r="D386" s="169"/>
      <c r="E386" s="171"/>
      <c r="F386" s="29">
        <v>0</v>
      </c>
    </row>
    <row r="387" spans="1:6" x14ac:dyDescent="0.2">
      <c r="A387" s="14" t="s">
        <v>947</v>
      </c>
      <c r="B387" s="15" t="s">
        <v>948</v>
      </c>
      <c r="C387" s="225"/>
      <c r="D387" s="169"/>
      <c r="E387" s="171"/>
      <c r="F387" s="29">
        <v>0</v>
      </c>
    </row>
    <row r="388" spans="1:6" x14ac:dyDescent="0.2">
      <c r="A388" s="14" t="s">
        <v>949</v>
      </c>
      <c r="B388" s="15" t="s">
        <v>950</v>
      </c>
      <c r="C388" s="225"/>
      <c r="D388" s="169"/>
      <c r="E388" s="171"/>
      <c r="F388" s="29">
        <v>0</v>
      </c>
    </row>
    <row r="389" spans="1:6" x14ac:dyDescent="0.2">
      <c r="A389" s="59">
        <v>2</v>
      </c>
      <c r="B389" s="60" t="s">
        <v>1655</v>
      </c>
      <c r="C389" s="223"/>
      <c r="D389" s="173"/>
      <c r="E389" s="174">
        <f>SUM(E390:E483)</f>
        <v>1330000</v>
      </c>
      <c r="F389" s="59"/>
    </row>
    <row r="390" spans="1:6" x14ac:dyDescent="0.2">
      <c r="A390" s="16" t="s">
        <v>989</v>
      </c>
      <c r="B390" s="21" t="s">
        <v>990</v>
      </c>
      <c r="C390" s="224"/>
      <c r="D390" s="167"/>
      <c r="E390" s="168">
        <f>SUM(D391:D483)</f>
        <v>1330000</v>
      </c>
      <c r="F390" s="24">
        <v>0</v>
      </c>
    </row>
    <row r="391" spans="1:6" x14ac:dyDescent="0.2">
      <c r="A391" s="13" t="s">
        <v>991</v>
      </c>
      <c r="B391" s="25" t="s">
        <v>992</v>
      </c>
      <c r="C391" s="225"/>
      <c r="D391" s="170">
        <f>SUM(C392:C403)</f>
        <v>250000</v>
      </c>
      <c r="E391" s="171"/>
      <c r="F391" s="29">
        <v>0</v>
      </c>
    </row>
    <row r="392" spans="1:6" x14ac:dyDescent="0.2">
      <c r="A392" s="14" t="s">
        <v>993</v>
      </c>
      <c r="B392" s="15" t="s">
        <v>994</v>
      </c>
      <c r="C392" s="225"/>
      <c r="D392" s="169"/>
      <c r="E392" s="171"/>
      <c r="F392" s="29">
        <v>0</v>
      </c>
    </row>
    <row r="393" spans="1:6" x14ac:dyDescent="0.2">
      <c r="A393" s="14" t="s">
        <v>995</v>
      </c>
      <c r="B393" s="15" t="s">
        <v>996</v>
      </c>
      <c r="C393" s="225">
        <v>100000</v>
      </c>
      <c r="D393" s="176"/>
      <c r="E393" s="171"/>
      <c r="F393" s="29">
        <v>0</v>
      </c>
    </row>
    <row r="394" spans="1:6" x14ac:dyDescent="0.2">
      <c r="A394" s="14" t="s">
        <v>997</v>
      </c>
      <c r="B394" s="15" t="s">
        <v>998</v>
      </c>
      <c r="C394" s="225"/>
      <c r="D394" s="169"/>
      <c r="E394" s="171"/>
      <c r="F394" s="29">
        <v>0</v>
      </c>
    </row>
    <row r="395" spans="1:6" x14ac:dyDescent="0.2">
      <c r="A395" s="14" t="s">
        <v>999</v>
      </c>
      <c r="B395" s="15" t="s">
        <v>1000</v>
      </c>
      <c r="C395" s="225">
        <v>50000</v>
      </c>
      <c r="D395" s="169"/>
      <c r="E395" s="171"/>
      <c r="F395" s="29">
        <v>0</v>
      </c>
    </row>
    <row r="396" spans="1:6" x14ac:dyDescent="0.2">
      <c r="A396" s="14" t="s">
        <v>1001</v>
      </c>
      <c r="B396" s="15" t="s">
        <v>1002</v>
      </c>
      <c r="C396" s="225"/>
      <c r="D396" s="169"/>
      <c r="E396" s="171"/>
      <c r="F396" s="29">
        <v>0</v>
      </c>
    </row>
    <row r="397" spans="1:6" x14ac:dyDescent="0.2">
      <c r="A397" s="14" t="s">
        <v>1003</v>
      </c>
      <c r="B397" s="15" t="s">
        <v>1004</v>
      </c>
      <c r="C397" s="225"/>
      <c r="D397" s="169"/>
      <c r="E397" s="171"/>
      <c r="F397" s="29">
        <v>0</v>
      </c>
    </row>
    <row r="398" spans="1:6" x14ac:dyDescent="0.2">
      <c r="A398" s="14" t="s">
        <v>1005</v>
      </c>
      <c r="B398" s="15" t="s">
        <v>1006</v>
      </c>
      <c r="C398" s="225"/>
      <c r="D398" s="169"/>
      <c r="E398" s="171"/>
      <c r="F398" s="29">
        <v>0</v>
      </c>
    </row>
    <row r="399" spans="1:6" x14ac:dyDescent="0.2">
      <c r="A399" s="14" t="s">
        <v>1007</v>
      </c>
      <c r="B399" s="15" t="s">
        <v>1008</v>
      </c>
      <c r="C399" s="225"/>
      <c r="D399" s="176"/>
      <c r="E399" s="171"/>
      <c r="F399" s="29">
        <v>0</v>
      </c>
    </row>
    <row r="400" spans="1:6" x14ac:dyDescent="0.2">
      <c r="A400" s="14" t="s">
        <v>1009</v>
      </c>
      <c r="B400" s="15" t="s">
        <v>1010</v>
      </c>
      <c r="C400" s="225"/>
      <c r="D400" s="169"/>
      <c r="E400" s="171"/>
      <c r="F400" s="29">
        <v>0</v>
      </c>
    </row>
    <row r="401" spans="1:6" x14ac:dyDescent="0.2">
      <c r="A401" s="14" t="s">
        <v>1011</v>
      </c>
      <c r="B401" s="15" t="s">
        <v>1012</v>
      </c>
      <c r="C401" s="225"/>
      <c r="D401" s="169"/>
      <c r="E401" s="171"/>
      <c r="F401" s="29">
        <v>0</v>
      </c>
    </row>
    <row r="402" spans="1:6" x14ac:dyDescent="0.2">
      <c r="A402" s="14" t="s">
        <v>1013</v>
      </c>
      <c r="B402" s="15" t="s">
        <v>1014</v>
      </c>
      <c r="C402" s="225"/>
      <c r="D402" s="169"/>
      <c r="E402" s="171"/>
      <c r="F402" s="29">
        <v>0</v>
      </c>
    </row>
    <row r="403" spans="1:6" x14ac:dyDescent="0.2">
      <c r="A403" s="14" t="s">
        <v>1015</v>
      </c>
      <c r="B403" s="15" t="s">
        <v>1016</v>
      </c>
      <c r="C403" s="225">
        <v>100000</v>
      </c>
      <c r="D403" s="177"/>
      <c r="E403" s="170"/>
      <c r="F403" s="29">
        <v>0</v>
      </c>
    </row>
    <row r="404" spans="1:6" x14ac:dyDescent="0.2">
      <c r="A404" s="13" t="s">
        <v>1017</v>
      </c>
      <c r="B404" s="25" t="s">
        <v>1018</v>
      </c>
      <c r="C404" s="225"/>
      <c r="D404" s="170">
        <f>SUM(C405:C412)</f>
        <v>220000</v>
      </c>
      <c r="E404" s="171"/>
      <c r="F404" s="29">
        <v>0</v>
      </c>
    </row>
    <row r="405" spans="1:6" x14ac:dyDescent="0.2">
      <c r="A405" s="14" t="s">
        <v>1019</v>
      </c>
      <c r="B405" s="15" t="s">
        <v>1020</v>
      </c>
      <c r="C405" s="225"/>
      <c r="D405" s="169"/>
      <c r="E405" s="171"/>
      <c r="F405" s="29">
        <v>0</v>
      </c>
    </row>
    <row r="406" spans="1:6" x14ac:dyDescent="0.2">
      <c r="A406" s="14" t="s">
        <v>1021</v>
      </c>
      <c r="B406" s="15" t="s">
        <v>1022</v>
      </c>
      <c r="C406" s="225"/>
      <c r="D406" s="169"/>
      <c r="E406" s="171"/>
      <c r="F406" s="29">
        <v>0</v>
      </c>
    </row>
    <row r="407" spans="1:6" x14ac:dyDescent="0.2">
      <c r="A407" s="14" t="s">
        <v>1023</v>
      </c>
      <c r="B407" s="15" t="s">
        <v>1024</v>
      </c>
      <c r="C407" s="225"/>
      <c r="D407" s="169"/>
      <c r="E407" s="171"/>
      <c r="F407" s="29">
        <v>0</v>
      </c>
    </row>
    <row r="408" spans="1:6" x14ac:dyDescent="0.2">
      <c r="A408" s="14" t="s">
        <v>1025</v>
      </c>
      <c r="B408" s="15" t="s">
        <v>1026</v>
      </c>
      <c r="C408" s="225"/>
      <c r="D408" s="169"/>
      <c r="E408" s="171"/>
      <c r="F408" s="29">
        <v>0</v>
      </c>
    </row>
    <row r="409" spans="1:6" x14ac:dyDescent="0.2">
      <c r="A409" s="14" t="s">
        <v>1027</v>
      </c>
      <c r="B409" s="15" t="s">
        <v>1028</v>
      </c>
      <c r="C409" s="225"/>
      <c r="D409" s="169"/>
      <c r="E409" s="171"/>
      <c r="F409" s="29">
        <v>0</v>
      </c>
    </row>
    <row r="410" spans="1:6" x14ac:dyDescent="0.2">
      <c r="A410" s="14" t="s">
        <v>1029</v>
      </c>
      <c r="B410" s="15" t="s">
        <v>1030</v>
      </c>
      <c r="C410" s="225">
        <v>100000</v>
      </c>
      <c r="D410" s="169"/>
      <c r="E410" s="171"/>
      <c r="F410" s="29">
        <v>0</v>
      </c>
    </row>
    <row r="411" spans="1:6" x14ac:dyDescent="0.2">
      <c r="A411" s="14" t="s">
        <v>1031</v>
      </c>
      <c r="B411" s="15" t="s">
        <v>1032</v>
      </c>
      <c r="C411" s="225"/>
      <c r="D411" s="169"/>
      <c r="E411" s="171"/>
      <c r="F411" s="29">
        <v>0</v>
      </c>
    </row>
    <row r="412" spans="1:6" x14ac:dyDescent="0.2">
      <c r="A412" s="14" t="s">
        <v>1033</v>
      </c>
      <c r="B412" s="15" t="s">
        <v>1034</v>
      </c>
      <c r="C412" s="225">
        <v>120000</v>
      </c>
      <c r="D412" s="169"/>
      <c r="E412" s="171"/>
      <c r="F412" s="29">
        <v>0</v>
      </c>
    </row>
    <row r="413" spans="1:6" x14ac:dyDescent="0.2">
      <c r="A413" s="13" t="s">
        <v>1035</v>
      </c>
      <c r="B413" s="25" t="s">
        <v>1036</v>
      </c>
      <c r="C413" s="225"/>
      <c r="D413" s="170">
        <f>SUM(C414:C417)</f>
        <v>0</v>
      </c>
      <c r="E413" s="171"/>
      <c r="F413" s="29">
        <v>0</v>
      </c>
    </row>
    <row r="414" spans="1:6" x14ac:dyDescent="0.2">
      <c r="A414" s="14" t="s">
        <v>1037</v>
      </c>
      <c r="B414" s="15" t="s">
        <v>1038</v>
      </c>
      <c r="C414" s="225"/>
      <c r="D414" s="169"/>
      <c r="E414" s="171"/>
      <c r="F414" s="29">
        <v>0</v>
      </c>
    </row>
    <row r="415" spans="1:6" x14ac:dyDescent="0.2">
      <c r="A415" s="14" t="s">
        <v>1039</v>
      </c>
      <c r="B415" s="15" t="s">
        <v>1040</v>
      </c>
      <c r="C415" s="225"/>
      <c r="D415" s="169"/>
      <c r="E415" s="171"/>
      <c r="F415" s="29">
        <v>0</v>
      </c>
    </row>
    <row r="416" spans="1:6" x14ac:dyDescent="0.2">
      <c r="A416" s="14" t="s">
        <v>1041</v>
      </c>
      <c r="B416" s="15" t="s">
        <v>1042</v>
      </c>
      <c r="C416" s="225"/>
      <c r="D416" s="169"/>
      <c r="E416" s="171"/>
      <c r="F416" s="29">
        <v>0</v>
      </c>
    </row>
    <row r="417" spans="1:6" x14ac:dyDescent="0.2">
      <c r="A417" s="14" t="s">
        <v>1043</v>
      </c>
      <c r="B417" s="15" t="s">
        <v>1044</v>
      </c>
      <c r="C417" s="225"/>
      <c r="D417" s="169"/>
      <c r="E417" s="171"/>
      <c r="F417" s="29">
        <v>0</v>
      </c>
    </row>
    <row r="418" spans="1:6" x14ac:dyDescent="0.2">
      <c r="A418" s="13" t="s">
        <v>1045</v>
      </c>
      <c r="B418" s="25" t="s">
        <v>24</v>
      </c>
      <c r="C418" s="225"/>
      <c r="D418" s="170">
        <f>SUM(C419:C430)</f>
        <v>760000</v>
      </c>
      <c r="E418" s="171"/>
      <c r="F418" s="29">
        <v>0</v>
      </c>
    </row>
    <row r="419" spans="1:6" x14ac:dyDescent="0.2">
      <c r="A419" s="14" t="s">
        <v>1046</v>
      </c>
      <c r="B419" s="15" t="s">
        <v>1047</v>
      </c>
      <c r="C419" s="225"/>
      <c r="D419" s="169"/>
      <c r="E419" s="171"/>
      <c r="F419" s="29">
        <v>0</v>
      </c>
    </row>
    <row r="420" spans="1:6" x14ac:dyDescent="0.2">
      <c r="A420" s="14" t="s">
        <v>1048</v>
      </c>
      <c r="B420" s="15" t="s">
        <v>1049</v>
      </c>
      <c r="C420" s="225">
        <v>760000</v>
      </c>
      <c r="D420" s="169"/>
      <c r="E420" s="171"/>
      <c r="F420" s="29">
        <v>0</v>
      </c>
    </row>
    <row r="421" spans="1:6" x14ac:dyDescent="0.2">
      <c r="A421" s="14" t="s">
        <v>1050</v>
      </c>
      <c r="B421" s="15" t="s">
        <v>1051</v>
      </c>
      <c r="C421" s="225"/>
      <c r="D421" s="169"/>
      <c r="E421" s="171"/>
      <c r="F421" s="29">
        <v>0</v>
      </c>
    </row>
    <row r="422" spans="1:6" x14ac:dyDescent="0.2">
      <c r="A422" s="14" t="s">
        <v>1052</v>
      </c>
      <c r="B422" s="15" t="s">
        <v>1053</v>
      </c>
      <c r="C422" s="225"/>
      <c r="D422" s="176"/>
      <c r="E422" s="171"/>
      <c r="F422" s="29">
        <v>0</v>
      </c>
    </row>
    <row r="423" spans="1:6" x14ac:dyDescent="0.2">
      <c r="A423" s="14" t="s">
        <v>1054</v>
      </c>
      <c r="B423" s="15" t="s">
        <v>1055</v>
      </c>
      <c r="C423" s="225"/>
      <c r="D423" s="169"/>
      <c r="E423" s="171"/>
      <c r="F423" s="29">
        <v>0</v>
      </c>
    </row>
    <row r="424" spans="1:6" x14ac:dyDescent="0.2">
      <c r="A424" s="14" t="s">
        <v>1056</v>
      </c>
      <c r="B424" s="15" t="s">
        <v>1057</v>
      </c>
      <c r="C424" s="225"/>
      <c r="D424" s="169"/>
      <c r="E424" s="171"/>
      <c r="F424" s="29">
        <v>0</v>
      </c>
    </row>
    <row r="425" spans="1:6" x14ac:dyDescent="0.2">
      <c r="A425" s="14" t="s">
        <v>1058</v>
      </c>
      <c r="B425" s="15" t="s">
        <v>1059</v>
      </c>
      <c r="C425" s="225"/>
      <c r="D425" s="176"/>
      <c r="E425" s="171"/>
      <c r="F425" s="29">
        <v>0</v>
      </c>
    </row>
    <row r="426" spans="1:6" x14ac:dyDescent="0.2">
      <c r="A426" s="14" t="s">
        <v>1060</v>
      </c>
      <c r="B426" s="15" t="s">
        <v>1061</v>
      </c>
      <c r="C426" s="225"/>
      <c r="D426" s="169"/>
      <c r="E426" s="171"/>
      <c r="F426" s="29">
        <v>0</v>
      </c>
    </row>
    <row r="427" spans="1:6" x14ac:dyDescent="0.2">
      <c r="A427" s="14" t="s">
        <v>1062</v>
      </c>
      <c r="B427" s="15" t="s">
        <v>1063</v>
      </c>
      <c r="C427" s="225"/>
      <c r="D427" s="169"/>
      <c r="E427" s="171"/>
      <c r="F427" s="29">
        <v>0</v>
      </c>
    </row>
    <row r="428" spans="1:6" x14ac:dyDescent="0.2">
      <c r="A428" s="14" t="s">
        <v>1064</v>
      </c>
      <c r="B428" s="15" t="s">
        <v>1065</v>
      </c>
      <c r="C428" s="225"/>
      <c r="D428" s="176"/>
      <c r="E428" s="171"/>
      <c r="F428" s="29">
        <v>0</v>
      </c>
    </row>
    <row r="429" spans="1:6" x14ac:dyDescent="0.2">
      <c r="A429" s="14" t="s">
        <v>1066</v>
      </c>
      <c r="B429" s="15" t="s">
        <v>1067</v>
      </c>
      <c r="C429" s="225"/>
      <c r="D429" s="169"/>
      <c r="E429" s="171"/>
      <c r="F429" s="29">
        <v>0</v>
      </c>
    </row>
    <row r="430" spans="1:6" x14ac:dyDescent="0.2">
      <c r="A430" s="14" t="s">
        <v>1068</v>
      </c>
      <c r="B430" s="15" t="s">
        <v>1069</v>
      </c>
      <c r="C430" s="225"/>
      <c r="D430" s="176"/>
      <c r="E430" s="171"/>
      <c r="F430" s="29">
        <v>0</v>
      </c>
    </row>
    <row r="431" spans="1:6" x14ac:dyDescent="0.2">
      <c r="A431" s="13" t="s">
        <v>1070</v>
      </c>
      <c r="B431" s="25" t="s">
        <v>1071</v>
      </c>
      <c r="C431" s="225"/>
      <c r="D431" s="170">
        <f>SUM(C432:C433)</f>
        <v>0</v>
      </c>
      <c r="E431" s="171"/>
      <c r="F431" s="29">
        <v>0</v>
      </c>
    </row>
    <row r="432" spans="1:6" x14ac:dyDescent="0.2">
      <c r="A432" s="14" t="s">
        <v>1072</v>
      </c>
      <c r="B432" s="15" t="s">
        <v>25</v>
      </c>
      <c r="C432" s="225"/>
      <c r="D432" s="169"/>
      <c r="E432" s="171"/>
      <c r="F432" s="29">
        <v>0</v>
      </c>
    </row>
    <row r="433" spans="1:6" x14ac:dyDescent="0.2">
      <c r="A433" s="14" t="s">
        <v>1073</v>
      </c>
      <c r="B433" s="15" t="s">
        <v>1074</v>
      </c>
      <c r="C433" s="225"/>
      <c r="D433" s="176"/>
      <c r="E433" s="171"/>
      <c r="F433" s="29">
        <v>0</v>
      </c>
    </row>
    <row r="434" spans="1:6" x14ac:dyDescent="0.2">
      <c r="A434" s="13" t="s">
        <v>1075</v>
      </c>
      <c r="B434" s="25" t="s">
        <v>1076</v>
      </c>
      <c r="C434" s="225"/>
      <c r="D434" s="170">
        <f>SUM(C435:C450)</f>
        <v>100000</v>
      </c>
      <c r="E434" s="171"/>
      <c r="F434" s="29">
        <v>0</v>
      </c>
    </row>
    <row r="435" spans="1:6" x14ac:dyDescent="0.2">
      <c r="A435" s="14" t="s">
        <v>1077</v>
      </c>
      <c r="B435" s="15" t="s">
        <v>1078</v>
      </c>
      <c r="C435" s="225"/>
      <c r="D435" s="169"/>
      <c r="E435" s="171"/>
      <c r="F435" s="29">
        <v>0</v>
      </c>
    </row>
    <row r="436" spans="1:6" x14ac:dyDescent="0.2">
      <c r="A436" s="14" t="s">
        <v>1079</v>
      </c>
      <c r="B436" s="15" t="s">
        <v>1080</v>
      </c>
      <c r="C436" s="225"/>
      <c r="D436" s="169"/>
      <c r="E436" s="171"/>
      <c r="F436" s="29">
        <v>0</v>
      </c>
    </row>
    <row r="437" spans="1:6" x14ac:dyDescent="0.2">
      <c r="A437" s="14" t="s">
        <v>1081</v>
      </c>
      <c r="B437" s="15" t="s">
        <v>1082</v>
      </c>
      <c r="C437" s="225"/>
      <c r="D437" s="169"/>
      <c r="E437" s="171"/>
      <c r="F437" s="29">
        <v>0</v>
      </c>
    </row>
    <row r="438" spans="1:6" x14ac:dyDescent="0.2">
      <c r="A438" s="14" t="s">
        <v>1083</v>
      </c>
      <c r="B438" s="15" t="s">
        <v>1084</v>
      </c>
      <c r="C438" s="225"/>
      <c r="D438" s="169"/>
      <c r="E438" s="171"/>
      <c r="F438" s="29">
        <v>0</v>
      </c>
    </row>
    <row r="439" spans="1:6" x14ac:dyDescent="0.2">
      <c r="A439" s="14" t="s">
        <v>1085</v>
      </c>
      <c r="B439" s="15" t="s">
        <v>1086</v>
      </c>
      <c r="C439" s="225"/>
      <c r="D439" s="169"/>
      <c r="E439" s="171"/>
      <c r="F439" s="29">
        <v>0</v>
      </c>
    </row>
    <row r="440" spans="1:6" x14ac:dyDescent="0.2">
      <c r="A440" s="14" t="s">
        <v>1087</v>
      </c>
      <c r="B440" s="15" t="s">
        <v>1088</v>
      </c>
      <c r="C440" s="225"/>
      <c r="D440" s="169"/>
      <c r="E440" s="171"/>
      <c r="F440" s="29">
        <v>0</v>
      </c>
    </row>
    <row r="441" spans="1:6" ht="23.6" x14ac:dyDescent="0.2">
      <c r="A441" s="14" t="s">
        <v>1089</v>
      </c>
      <c r="B441" s="15" t="s">
        <v>1090</v>
      </c>
      <c r="C441" s="225"/>
      <c r="D441" s="169"/>
      <c r="E441" s="171"/>
      <c r="F441" s="29">
        <v>0</v>
      </c>
    </row>
    <row r="442" spans="1:6" ht="23.6" x14ac:dyDescent="0.2">
      <c r="A442" s="14" t="s">
        <v>1091</v>
      </c>
      <c r="B442" s="15" t="s">
        <v>1092</v>
      </c>
      <c r="C442" s="225"/>
      <c r="D442" s="169"/>
      <c r="E442" s="171"/>
      <c r="F442" s="29">
        <v>0</v>
      </c>
    </row>
    <row r="443" spans="1:6" x14ac:dyDescent="0.2">
      <c r="A443" s="14" t="s">
        <v>1093</v>
      </c>
      <c r="B443" s="15" t="s">
        <v>1094</v>
      </c>
      <c r="C443" s="225"/>
      <c r="D443" s="169"/>
      <c r="E443" s="171"/>
      <c r="F443" s="29">
        <v>0</v>
      </c>
    </row>
    <row r="444" spans="1:6" x14ac:dyDescent="0.2">
      <c r="A444" s="14" t="s">
        <v>1095</v>
      </c>
      <c r="B444" s="15" t="s">
        <v>1096</v>
      </c>
      <c r="C444" s="225">
        <v>100000</v>
      </c>
      <c r="D444" s="169"/>
      <c r="E444" s="171"/>
      <c r="F444" s="29">
        <v>0</v>
      </c>
    </row>
    <row r="445" spans="1:6" x14ac:dyDescent="0.2">
      <c r="A445" s="14" t="s">
        <v>1097</v>
      </c>
      <c r="B445" s="15" t="s">
        <v>1098</v>
      </c>
      <c r="C445" s="225"/>
      <c r="D445" s="169"/>
      <c r="E445" s="171"/>
      <c r="F445" s="29">
        <v>0</v>
      </c>
    </row>
    <row r="446" spans="1:6" x14ac:dyDescent="0.2">
      <c r="A446" s="14" t="s">
        <v>1099</v>
      </c>
      <c r="B446" s="15" t="s">
        <v>1100</v>
      </c>
      <c r="C446" s="225"/>
      <c r="D446" s="169"/>
      <c r="E446" s="171"/>
      <c r="F446" s="29">
        <v>0</v>
      </c>
    </row>
    <row r="447" spans="1:6" x14ac:dyDescent="0.2">
      <c r="A447" s="14" t="s">
        <v>1101</v>
      </c>
      <c r="B447" s="15" t="s">
        <v>1102</v>
      </c>
      <c r="C447" s="225"/>
      <c r="D447" s="169"/>
      <c r="E447" s="171"/>
      <c r="F447" s="29">
        <v>0</v>
      </c>
    </row>
    <row r="448" spans="1:6" x14ac:dyDescent="0.2">
      <c r="A448" s="14" t="s">
        <v>1103</v>
      </c>
      <c r="B448" s="15" t="s">
        <v>1104</v>
      </c>
      <c r="C448" s="225"/>
      <c r="D448" s="169"/>
      <c r="E448" s="171"/>
      <c r="F448" s="29">
        <v>0</v>
      </c>
    </row>
    <row r="449" spans="1:6" x14ac:dyDescent="0.2">
      <c r="A449" s="14" t="s">
        <v>1105</v>
      </c>
      <c r="B449" s="15" t="s">
        <v>1106</v>
      </c>
      <c r="C449" s="225"/>
      <c r="D449" s="169"/>
      <c r="E449" s="171"/>
      <c r="F449" s="29">
        <v>0</v>
      </c>
    </row>
    <row r="450" spans="1:6" x14ac:dyDescent="0.2">
      <c r="A450" s="14" t="s">
        <v>1107</v>
      </c>
      <c r="B450" s="15" t="s">
        <v>1108</v>
      </c>
      <c r="C450" s="225"/>
      <c r="D450" s="169"/>
      <c r="E450" s="171"/>
      <c r="F450" s="29">
        <v>0</v>
      </c>
    </row>
    <row r="451" spans="1:6" x14ac:dyDescent="0.2">
      <c r="A451" s="13" t="s">
        <v>1109</v>
      </c>
      <c r="B451" s="25" t="s">
        <v>1110</v>
      </c>
      <c r="C451" s="225"/>
      <c r="D451" s="170">
        <f>SUM(C452:C469)</f>
        <v>0</v>
      </c>
      <c r="E451" s="171"/>
      <c r="F451" s="29">
        <v>0</v>
      </c>
    </row>
    <row r="452" spans="1:6" x14ac:dyDescent="0.2">
      <c r="A452" s="14" t="s">
        <v>1111</v>
      </c>
      <c r="B452" s="15" t="s">
        <v>1112</v>
      </c>
      <c r="C452" s="225"/>
      <c r="D452" s="169"/>
      <c r="E452" s="171"/>
      <c r="F452" s="29">
        <v>0</v>
      </c>
    </row>
    <row r="453" spans="1:6" x14ac:dyDescent="0.2">
      <c r="A453" s="14" t="s">
        <v>1113</v>
      </c>
      <c r="B453" s="15" t="s">
        <v>1114</v>
      </c>
      <c r="C453" s="225"/>
      <c r="D453" s="169"/>
      <c r="E453" s="171"/>
      <c r="F453" s="29">
        <v>0</v>
      </c>
    </row>
    <row r="454" spans="1:6" x14ac:dyDescent="0.2">
      <c r="A454" s="14" t="s">
        <v>1115</v>
      </c>
      <c r="B454" s="15" t="s">
        <v>1116</v>
      </c>
      <c r="C454" s="225"/>
      <c r="D454" s="169"/>
      <c r="E454" s="171"/>
      <c r="F454" s="29">
        <v>0</v>
      </c>
    </row>
    <row r="455" spans="1:6" x14ac:dyDescent="0.2">
      <c r="A455" s="14" t="s">
        <v>1117</v>
      </c>
      <c r="B455" s="15" t="s">
        <v>1118</v>
      </c>
      <c r="C455" s="225"/>
      <c r="D455" s="169"/>
      <c r="E455" s="171"/>
      <c r="F455" s="29">
        <v>0</v>
      </c>
    </row>
    <row r="456" spans="1:6" x14ac:dyDescent="0.2">
      <c r="A456" s="14" t="s">
        <v>1119</v>
      </c>
      <c r="B456" s="15" t="s">
        <v>1120</v>
      </c>
      <c r="C456" s="225"/>
      <c r="D456" s="169"/>
      <c r="E456" s="171"/>
      <c r="F456" s="29">
        <v>0</v>
      </c>
    </row>
    <row r="457" spans="1:6" x14ac:dyDescent="0.2">
      <c r="A457" s="14" t="s">
        <v>1121</v>
      </c>
      <c r="B457" s="15" t="s">
        <v>1122</v>
      </c>
      <c r="C457" s="225"/>
      <c r="D457" s="169"/>
      <c r="E457" s="171"/>
      <c r="F457" s="29">
        <v>0</v>
      </c>
    </row>
    <row r="458" spans="1:6" x14ac:dyDescent="0.2">
      <c r="A458" s="14" t="s">
        <v>1123</v>
      </c>
      <c r="B458" s="15" t="s">
        <v>1124</v>
      </c>
      <c r="C458" s="225"/>
      <c r="D458" s="169"/>
      <c r="E458" s="171"/>
      <c r="F458" s="29">
        <v>0</v>
      </c>
    </row>
    <row r="459" spans="1:6" x14ac:dyDescent="0.2">
      <c r="A459" s="14" t="s">
        <v>1125</v>
      </c>
      <c r="B459" s="15" t="s">
        <v>1126</v>
      </c>
      <c r="C459" s="225"/>
      <c r="D459" s="169"/>
      <c r="E459" s="171"/>
      <c r="F459" s="29">
        <v>0</v>
      </c>
    </row>
    <row r="460" spans="1:6" x14ac:dyDescent="0.2">
      <c r="A460" s="14" t="s">
        <v>1127</v>
      </c>
      <c r="B460" s="15" t="s">
        <v>1128</v>
      </c>
      <c r="C460" s="225"/>
      <c r="D460" s="169"/>
      <c r="E460" s="171"/>
      <c r="F460" s="29">
        <v>0</v>
      </c>
    </row>
    <row r="461" spans="1:6" x14ac:dyDescent="0.2">
      <c r="A461" s="14" t="s">
        <v>1129</v>
      </c>
      <c r="B461" s="15" t="s">
        <v>1130</v>
      </c>
      <c r="C461" s="225"/>
      <c r="D461" s="169"/>
      <c r="E461" s="171"/>
      <c r="F461" s="29">
        <v>0</v>
      </c>
    </row>
    <row r="462" spans="1:6" x14ac:dyDescent="0.2">
      <c r="A462" s="14" t="s">
        <v>1131</v>
      </c>
      <c r="B462" s="15" t="s">
        <v>1132</v>
      </c>
      <c r="C462" s="225"/>
      <c r="D462" s="169"/>
      <c r="E462" s="171"/>
      <c r="F462" s="29">
        <v>0</v>
      </c>
    </row>
    <row r="463" spans="1:6" x14ac:dyDescent="0.2">
      <c r="A463" s="14" t="s">
        <v>1133</v>
      </c>
      <c r="B463" s="15" t="s">
        <v>1134</v>
      </c>
      <c r="C463" s="225"/>
      <c r="D463" s="169"/>
      <c r="E463" s="171"/>
      <c r="F463" s="29">
        <v>0</v>
      </c>
    </row>
    <row r="464" spans="1:6" x14ac:dyDescent="0.2">
      <c r="A464" s="14" t="s">
        <v>1135</v>
      </c>
      <c r="B464" s="15" t="s">
        <v>1136</v>
      </c>
      <c r="C464" s="225"/>
      <c r="D464" s="169"/>
      <c r="E464" s="171"/>
      <c r="F464" s="29">
        <v>0</v>
      </c>
    </row>
    <row r="465" spans="1:6" x14ac:dyDescent="0.2">
      <c r="A465" s="14" t="s">
        <v>1137</v>
      </c>
      <c r="B465" s="15" t="s">
        <v>1138</v>
      </c>
      <c r="C465" s="225"/>
      <c r="D465" s="169"/>
      <c r="E465" s="171"/>
      <c r="F465" s="29">
        <v>0</v>
      </c>
    </row>
    <row r="466" spans="1:6" x14ac:dyDescent="0.2">
      <c r="A466" s="14" t="s">
        <v>1139</v>
      </c>
      <c r="B466" s="15" t="s">
        <v>1140</v>
      </c>
      <c r="C466" s="225"/>
      <c r="D466" s="169"/>
      <c r="E466" s="171"/>
      <c r="F466" s="29">
        <v>0</v>
      </c>
    </row>
    <row r="467" spans="1:6" x14ac:dyDescent="0.2">
      <c r="A467" s="14" t="s">
        <v>1141</v>
      </c>
      <c r="B467" s="15" t="s">
        <v>1142</v>
      </c>
      <c r="C467" s="225"/>
      <c r="D467" s="169"/>
      <c r="E467" s="171"/>
      <c r="F467" s="29">
        <v>0</v>
      </c>
    </row>
    <row r="468" spans="1:6" x14ac:dyDescent="0.2">
      <c r="A468" s="14" t="s">
        <v>1143</v>
      </c>
      <c r="B468" s="15" t="s">
        <v>1144</v>
      </c>
      <c r="C468" s="225"/>
      <c r="D468" s="169"/>
      <c r="E468" s="171"/>
      <c r="F468" s="29">
        <v>0</v>
      </c>
    </row>
    <row r="469" spans="1:6" x14ac:dyDescent="0.2">
      <c r="A469" s="14" t="s">
        <v>1145</v>
      </c>
      <c r="B469" s="15" t="s">
        <v>1146</v>
      </c>
      <c r="C469" s="225"/>
      <c r="D469" s="169"/>
      <c r="E469" s="171"/>
      <c r="F469" s="29">
        <v>0</v>
      </c>
    </row>
    <row r="470" spans="1:6" x14ac:dyDescent="0.2">
      <c r="A470" s="13" t="s">
        <v>1147</v>
      </c>
      <c r="B470" s="25" t="s">
        <v>26</v>
      </c>
      <c r="C470" s="225"/>
      <c r="D470" s="170">
        <f>SUM(C471:C478)</f>
        <v>0</v>
      </c>
      <c r="E470" s="171"/>
      <c r="F470" s="29">
        <v>0</v>
      </c>
    </row>
    <row r="471" spans="1:6" x14ac:dyDescent="0.2">
      <c r="A471" s="14" t="s">
        <v>1148</v>
      </c>
      <c r="B471" s="15" t="s">
        <v>1149</v>
      </c>
      <c r="C471" s="225"/>
      <c r="D471" s="169"/>
      <c r="E471" s="171"/>
      <c r="F471" s="29">
        <v>0</v>
      </c>
    </row>
    <row r="472" spans="1:6" x14ac:dyDescent="0.2">
      <c r="A472" s="14" t="s">
        <v>1150</v>
      </c>
      <c r="B472" s="15" t="s">
        <v>1151</v>
      </c>
      <c r="C472" s="225"/>
      <c r="D472" s="169"/>
      <c r="E472" s="171"/>
      <c r="F472" s="29">
        <v>0</v>
      </c>
    </row>
    <row r="473" spans="1:6" x14ac:dyDescent="0.2">
      <c r="A473" s="14" t="s">
        <v>1152</v>
      </c>
      <c r="B473" s="15" t="s">
        <v>1153</v>
      </c>
      <c r="C473" s="225"/>
      <c r="D473" s="169"/>
      <c r="E473" s="171"/>
      <c r="F473" s="29">
        <v>0</v>
      </c>
    </row>
    <row r="474" spans="1:6" x14ac:dyDescent="0.2">
      <c r="A474" s="14" t="s">
        <v>1154</v>
      </c>
      <c r="B474" s="15" t="s">
        <v>1155</v>
      </c>
      <c r="C474" s="225"/>
      <c r="D474" s="169"/>
      <c r="E474" s="171"/>
      <c r="F474" s="29">
        <v>0</v>
      </c>
    </row>
    <row r="475" spans="1:6" x14ac:dyDescent="0.2">
      <c r="A475" s="14" t="s">
        <v>1156</v>
      </c>
      <c r="B475" s="15" t="s">
        <v>1157</v>
      </c>
      <c r="C475" s="225"/>
      <c r="D475" s="169"/>
      <c r="E475" s="171"/>
      <c r="F475" s="29">
        <v>0</v>
      </c>
    </row>
    <row r="476" spans="1:6" x14ac:dyDescent="0.2">
      <c r="A476" s="14" t="s">
        <v>1158</v>
      </c>
      <c r="B476" s="15" t="s">
        <v>1159</v>
      </c>
      <c r="C476" s="225"/>
      <c r="D476" s="169"/>
      <c r="E476" s="171"/>
      <c r="F476" s="29">
        <v>0</v>
      </c>
    </row>
    <row r="477" spans="1:6" x14ac:dyDescent="0.2">
      <c r="A477" s="14" t="s">
        <v>1160</v>
      </c>
      <c r="B477" s="15" t="s">
        <v>1161</v>
      </c>
      <c r="C477" s="225"/>
      <c r="D477" s="169"/>
      <c r="E477" s="171"/>
      <c r="F477" s="29">
        <v>0</v>
      </c>
    </row>
    <row r="478" spans="1:6" x14ac:dyDescent="0.2">
      <c r="A478" s="14" t="s">
        <v>1163</v>
      </c>
      <c r="B478" s="15" t="s">
        <v>1164</v>
      </c>
      <c r="C478" s="225"/>
      <c r="D478" s="169"/>
      <c r="E478" s="171"/>
      <c r="F478" s="29">
        <v>0</v>
      </c>
    </row>
    <row r="479" spans="1:6" x14ac:dyDescent="0.2">
      <c r="A479" s="13" t="s">
        <v>1165</v>
      </c>
      <c r="B479" s="25" t="s">
        <v>1166</v>
      </c>
      <c r="C479" s="225"/>
      <c r="D479" s="170">
        <f>SUM(C480:C483)</f>
        <v>0</v>
      </c>
      <c r="E479" s="171"/>
      <c r="F479" s="29">
        <v>0</v>
      </c>
    </row>
    <row r="480" spans="1:6" x14ac:dyDescent="0.2">
      <c r="A480" s="14" t="s">
        <v>1167</v>
      </c>
      <c r="B480" s="15" t="s">
        <v>1168</v>
      </c>
      <c r="C480" s="225"/>
      <c r="D480" s="169"/>
      <c r="E480" s="171"/>
      <c r="F480" s="29">
        <v>0</v>
      </c>
    </row>
    <row r="481" spans="1:6" x14ac:dyDescent="0.2">
      <c r="A481" s="14" t="s">
        <v>1169</v>
      </c>
      <c r="B481" s="15" t="s">
        <v>1170</v>
      </c>
      <c r="C481" s="225"/>
      <c r="D481" s="169"/>
      <c r="E481" s="171"/>
      <c r="F481" s="29">
        <v>0</v>
      </c>
    </row>
    <row r="482" spans="1:6" x14ac:dyDescent="0.2">
      <c r="A482" s="14" t="s">
        <v>1199</v>
      </c>
      <c r="B482" s="15" t="s">
        <v>1200</v>
      </c>
      <c r="C482" s="225"/>
      <c r="D482" s="169"/>
      <c r="E482" s="171"/>
      <c r="F482" s="29">
        <v>0</v>
      </c>
    </row>
    <row r="483" spans="1:6" x14ac:dyDescent="0.2">
      <c r="A483" s="14" t="s">
        <v>1201</v>
      </c>
      <c r="B483" s="15" t="s">
        <v>1202</v>
      </c>
      <c r="C483" s="225"/>
      <c r="D483" s="169"/>
      <c r="E483" s="171"/>
      <c r="F483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3"/>
  <sheetViews>
    <sheetView topLeftCell="A88" workbookViewId="0">
      <selection activeCell="D92" sqref="D92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625" style="46" customWidth="1"/>
    <col min="4" max="4" width="15.125" style="46" customWidth="1"/>
    <col min="5" max="5" width="13.625" style="46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46" t="s">
        <v>2061</v>
      </c>
      <c r="E2" s="200">
        <f>+E3</f>
        <v>710000</v>
      </c>
      <c r="F2" s="46"/>
      <c r="G2" s="312" t="s">
        <v>1731</v>
      </c>
      <c r="H2" s="200">
        <f>+E2</f>
        <v>710000</v>
      </c>
    </row>
    <row r="3" spans="1:8" x14ac:dyDescent="0.2">
      <c r="B3" s="46" t="s">
        <v>1752</v>
      </c>
      <c r="C3" s="309">
        <v>11</v>
      </c>
      <c r="D3" s="309" t="s">
        <v>2241</v>
      </c>
      <c r="E3" s="200">
        <f>+E8</f>
        <v>710000</v>
      </c>
      <c r="F3" s="46"/>
      <c r="G3" s="312">
        <v>131</v>
      </c>
      <c r="H3" s="200">
        <f>+H2</f>
        <v>710000</v>
      </c>
    </row>
    <row r="4" spans="1:8" x14ac:dyDescent="0.2">
      <c r="B4" s="46" t="s">
        <v>2058</v>
      </c>
      <c r="C4" s="123" t="s">
        <v>2059</v>
      </c>
      <c r="D4" s="309" t="s">
        <v>2096</v>
      </c>
      <c r="F4" s="46"/>
      <c r="G4" s="56"/>
    </row>
    <row r="5" spans="1:8" x14ac:dyDescent="0.2">
      <c r="F5" s="46"/>
      <c r="G5" s="56"/>
    </row>
    <row r="6" spans="1:8" x14ac:dyDescent="0.2">
      <c r="B6" s="438" t="s">
        <v>44</v>
      </c>
      <c r="C6" s="438"/>
      <c r="D6" s="438"/>
      <c r="E6" s="438"/>
      <c r="F6" s="438"/>
      <c r="G6" s="56"/>
    </row>
    <row r="7" spans="1:8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8" x14ac:dyDescent="0.2">
      <c r="A8" s="59">
        <v>1</v>
      </c>
      <c r="B8" s="60" t="s">
        <v>1654</v>
      </c>
      <c r="C8" s="61"/>
      <c r="D8" s="62"/>
      <c r="E8" s="63">
        <f>SUM(E9:E361)</f>
        <v>710000</v>
      </c>
      <c r="F8" s="59"/>
    </row>
    <row r="9" spans="1:8" x14ac:dyDescent="0.2">
      <c r="A9" s="16" t="s">
        <v>53</v>
      </c>
      <c r="B9" s="21" t="s">
        <v>0</v>
      </c>
      <c r="C9" s="22"/>
      <c r="D9" s="22"/>
      <c r="E9" s="23">
        <f>SUM(D10:D65)</f>
        <v>710000</v>
      </c>
      <c r="F9" s="24">
        <v>0</v>
      </c>
    </row>
    <row r="10" spans="1:8" x14ac:dyDescent="0.2">
      <c r="A10" s="13" t="s">
        <v>54</v>
      </c>
      <c r="B10" s="25" t="s">
        <v>1</v>
      </c>
      <c r="C10" s="26"/>
      <c r="D10" s="27">
        <f>SUM(C11:C15)</f>
        <v>710000</v>
      </c>
      <c r="E10" s="28"/>
      <c r="F10" s="29">
        <v>0</v>
      </c>
    </row>
    <row r="11" spans="1:8" x14ac:dyDescent="0.2">
      <c r="A11" s="14" t="s">
        <v>55</v>
      </c>
      <c r="B11" s="15" t="s">
        <v>56</v>
      </c>
      <c r="C11" s="26"/>
      <c r="D11" s="26"/>
      <c r="E11" s="28"/>
      <c r="F11" s="29">
        <v>0</v>
      </c>
    </row>
    <row r="12" spans="1:8" x14ac:dyDescent="0.2">
      <c r="A12" s="14" t="s">
        <v>57</v>
      </c>
      <c r="B12" s="15" t="s">
        <v>58</v>
      </c>
      <c r="C12" s="26">
        <v>710000</v>
      </c>
      <c r="D12" s="26"/>
      <c r="E12" s="28"/>
      <c r="F12" s="29">
        <v>0</v>
      </c>
    </row>
    <row r="13" spans="1:8" x14ac:dyDescent="0.2">
      <c r="A13" s="14" t="s">
        <v>63</v>
      </c>
      <c r="B13" s="15" t="s">
        <v>64</v>
      </c>
      <c r="C13" s="26"/>
      <c r="D13" s="26"/>
      <c r="E13" s="28"/>
      <c r="F13" s="29">
        <v>0</v>
      </c>
    </row>
    <row r="14" spans="1:8" x14ac:dyDescent="0.2">
      <c r="A14" s="14" t="s">
        <v>65</v>
      </c>
      <c r="B14" s="15" t="s">
        <v>66</v>
      </c>
      <c r="C14" s="26"/>
      <c r="D14" s="26"/>
      <c r="E14" s="28"/>
      <c r="F14" s="29">
        <v>0</v>
      </c>
    </row>
    <row r="15" spans="1:8" x14ac:dyDescent="0.2">
      <c r="A15" s="14" t="s">
        <v>67</v>
      </c>
      <c r="B15" s="15" t="s">
        <v>68</v>
      </c>
      <c r="C15" s="26"/>
      <c r="D15" s="30"/>
      <c r="E15" s="28"/>
      <c r="F15" s="29">
        <v>0</v>
      </c>
    </row>
    <row r="16" spans="1:8" x14ac:dyDescent="0.2">
      <c r="A16" s="13" t="s">
        <v>73</v>
      </c>
      <c r="B16" s="25" t="s">
        <v>2</v>
      </c>
      <c r="C16" s="26"/>
      <c r="D16" s="27">
        <f>SUM(C17:C25)</f>
        <v>0</v>
      </c>
      <c r="E16" s="28"/>
      <c r="F16" s="29">
        <v>0</v>
      </c>
    </row>
    <row r="17" spans="1:6" x14ac:dyDescent="0.2">
      <c r="A17" s="14" t="s">
        <v>74</v>
      </c>
      <c r="B17" s="15" t="s">
        <v>75</v>
      </c>
      <c r="C17" s="26"/>
      <c r="D17" s="26"/>
      <c r="E17" s="28"/>
      <c r="F17" s="29">
        <v>0</v>
      </c>
    </row>
    <row r="18" spans="1:6" x14ac:dyDescent="0.2">
      <c r="A18" s="14" t="s">
        <v>76</v>
      </c>
      <c r="B18" s="15" t="s">
        <v>77</v>
      </c>
      <c r="C18" s="26"/>
      <c r="D18" s="26"/>
      <c r="E18" s="28"/>
      <c r="F18" s="29">
        <v>0</v>
      </c>
    </row>
    <row r="19" spans="1:6" x14ac:dyDescent="0.2">
      <c r="A19" s="14" t="s">
        <v>78</v>
      </c>
      <c r="B19" s="15" t="s">
        <v>79</v>
      </c>
      <c r="C19" s="26"/>
      <c r="D19" s="30"/>
      <c r="E19" s="28"/>
      <c r="F19" s="29">
        <v>0</v>
      </c>
    </row>
    <row r="20" spans="1:6" x14ac:dyDescent="0.2">
      <c r="A20" s="14" t="s">
        <v>80</v>
      </c>
      <c r="B20" s="15" t="s">
        <v>81</v>
      </c>
      <c r="C20" s="26"/>
      <c r="D20" s="26"/>
      <c r="E20" s="28"/>
      <c r="F20" s="29">
        <v>0</v>
      </c>
    </row>
    <row r="21" spans="1:6" x14ac:dyDescent="0.2">
      <c r="A21" s="14" t="s">
        <v>82</v>
      </c>
      <c r="B21" s="15" t="s">
        <v>83</v>
      </c>
      <c r="C21" s="26"/>
      <c r="D21" s="26"/>
      <c r="E21" s="28"/>
      <c r="F21" s="29">
        <v>0</v>
      </c>
    </row>
    <row r="22" spans="1:6" x14ac:dyDescent="0.2">
      <c r="A22" s="14" t="s">
        <v>84</v>
      </c>
      <c r="B22" s="15" t="s">
        <v>85</v>
      </c>
      <c r="C22" s="26"/>
      <c r="D22" s="26"/>
      <c r="E22" s="28"/>
      <c r="F22" s="29">
        <v>0</v>
      </c>
    </row>
    <row r="23" spans="1:6" x14ac:dyDescent="0.2">
      <c r="A23" s="14" t="s">
        <v>86</v>
      </c>
      <c r="B23" s="15" t="s">
        <v>87</v>
      </c>
      <c r="C23" s="26"/>
      <c r="D23" s="26"/>
      <c r="E23" s="28"/>
      <c r="F23" s="29">
        <v>0</v>
      </c>
    </row>
    <row r="24" spans="1:6" ht="23.6" x14ac:dyDescent="0.2">
      <c r="A24" s="14" t="s">
        <v>88</v>
      </c>
      <c r="B24" s="15" t="s">
        <v>89</v>
      </c>
      <c r="C24" s="26"/>
      <c r="D24" s="26"/>
      <c r="E24" s="28"/>
      <c r="F24" s="29">
        <v>0</v>
      </c>
    </row>
    <row r="25" spans="1:6" ht="23.6" x14ac:dyDescent="0.2">
      <c r="A25" s="14" t="s">
        <v>90</v>
      </c>
      <c r="B25" s="15" t="s">
        <v>91</v>
      </c>
      <c r="C25" s="26"/>
      <c r="D25" s="26"/>
      <c r="E25" s="28"/>
      <c r="F25" s="29">
        <v>0</v>
      </c>
    </row>
    <row r="26" spans="1:6" x14ac:dyDescent="0.2">
      <c r="A26" s="13" t="s">
        <v>92</v>
      </c>
      <c r="B26" s="25" t="s">
        <v>3</v>
      </c>
      <c r="C26" s="26"/>
      <c r="D26" s="27">
        <f>SUM(C27:C41)</f>
        <v>0</v>
      </c>
      <c r="E26" s="28"/>
      <c r="F26" s="29">
        <v>0</v>
      </c>
    </row>
    <row r="27" spans="1:6" x14ac:dyDescent="0.2">
      <c r="A27" s="14" t="s">
        <v>93</v>
      </c>
      <c r="B27" s="15" t="s">
        <v>94</v>
      </c>
      <c r="C27" s="26"/>
      <c r="D27" s="26"/>
      <c r="E27" s="28"/>
      <c r="F27" s="29">
        <v>0</v>
      </c>
    </row>
    <row r="28" spans="1:6" x14ac:dyDescent="0.2">
      <c r="A28" s="14" t="s">
        <v>95</v>
      </c>
      <c r="B28" s="15" t="s">
        <v>96</v>
      </c>
      <c r="C28" s="26"/>
      <c r="D28" s="30"/>
      <c r="E28" s="28"/>
      <c r="F28" s="29">
        <v>0</v>
      </c>
    </row>
    <row r="29" spans="1:6" x14ac:dyDescent="0.2">
      <c r="A29" s="14" t="s">
        <v>97</v>
      </c>
      <c r="B29" s="15" t="s">
        <v>98</v>
      </c>
      <c r="C29" s="26"/>
      <c r="D29" s="26"/>
      <c r="E29" s="28"/>
      <c r="F29" s="29">
        <v>0</v>
      </c>
    </row>
    <row r="30" spans="1:6" x14ac:dyDescent="0.2">
      <c r="A30" s="14" t="s">
        <v>99</v>
      </c>
      <c r="B30" s="15" t="s">
        <v>100</v>
      </c>
      <c r="C30" s="26"/>
      <c r="D30" s="26"/>
      <c r="E30" s="28"/>
      <c r="F30" s="29">
        <v>0</v>
      </c>
    </row>
    <row r="31" spans="1:6" x14ac:dyDescent="0.2">
      <c r="A31" s="14" t="s">
        <v>101</v>
      </c>
      <c r="B31" s="15" t="s">
        <v>102</v>
      </c>
      <c r="C31" s="26"/>
      <c r="D31" s="26"/>
      <c r="E31" s="28"/>
      <c r="F31" s="29">
        <v>0</v>
      </c>
    </row>
    <row r="32" spans="1:6" x14ac:dyDescent="0.2">
      <c r="A32" s="14" t="s">
        <v>103</v>
      </c>
      <c r="B32" s="15" t="s">
        <v>104</v>
      </c>
      <c r="C32" s="26"/>
      <c r="D32" s="26"/>
      <c r="E32" s="28"/>
      <c r="F32" s="29">
        <v>0</v>
      </c>
    </row>
    <row r="33" spans="1:6" x14ac:dyDescent="0.2">
      <c r="A33" s="14" t="s">
        <v>105</v>
      </c>
      <c r="B33" s="15" t="s">
        <v>106</v>
      </c>
      <c r="C33" s="26"/>
      <c r="D33" s="30"/>
      <c r="E33" s="28"/>
      <c r="F33" s="29">
        <v>0</v>
      </c>
    </row>
    <row r="34" spans="1:6" x14ac:dyDescent="0.2">
      <c r="A34" s="14" t="s">
        <v>107</v>
      </c>
      <c r="B34" s="15" t="s">
        <v>108</v>
      </c>
      <c r="C34" s="26"/>
      <c r="D34" s="26"/>
      <c r="E34" s="28"/>
      <c r="F34" s="29">
        <v>0</v>
      </c>
    </row>
    <row r="35" spans="1:6" x14ac:dyDescent="0.2">
      <c r="A35" s="14" t="s">
        <v>109</v>
      </c>
      <c r="B35" s="15" t="s">
        <v>110</v>
      </c>
      <c r="C35" s="26"/>
      <c r="D35" s="26"/>
      <c r="E35" s="28"/>
      <c r="F35" s="29">
        <v>0</v>
      </c>
    </row>
    <row r="36" spans="1:6" x14ac:dyDescent="0.2">
      <c r="A36" s="14" t="s">
        <v>111</v>
      </c>
      <c r="B36" s="15" t="s">
        <v>112</v>
      </c>
      <c r="C36" s="26"/>
      <c r="D36" s="26"/>
      <c r="E36" s="28"/>
      <c r="F36" s="29">
        <v>0</v>
      </c>
    </row>
    <row r="37" spans="1:6" x14ac:dyDescent="0.2">
      <c r="A37" s="14" t="s">
        <v>113</v>
      </c>
      <c r="B37" s="15" t="s">
        <v>114</v>
      </c>
      <c r="C37" s="26"/>
      <c r="D37" s="26"/>
      <c r="E37" s="28"/>
      <c r="F37" s="29">
        <v>0</v>
      </c>
    </row>
    <row r="38" spans="1:6" x14ac:dyDescent="0.2">
      <c r="A38" s="14" t="s">
        <v>123</v>
      </c>
      <c r="B38" s="15" t="s">
        <v>124</v>
      </c>
      <c r="C38" s="26"/>
      <c r="D38" s="26"/>
      <c r="E38" s="28"/>
      <c r="F38" s="29">
        <v>0</v>
      </c>
    </row>
    <row r="39" spans="1:6" x14ac:dyDescent="0.2">
      <c r="A39" s="14" t="s">
        <v>125</v>
      </c>
      <c r="B39" s="15" t="s">
        <v>126</v>
      </c>
      <c r="C39" s="26"/>
      <c r="D39" s="26"/>
      <c r="E39" s="28"/>
      <c r="F39" s="29">
        <v>0</v>
      </c>
    </row>
    <row r="40" spans="1:6" ht="23.6" x14ac:dyDescent="0.2">
      <c r="A40" s="14" t="s">
        <v>127</v>
      </c>
      <c r="B40" s="15" t="s">
        <v>128</v>
      </c>
      <c r="C40" s="26"/>
      <c r="D40" s="30"/>
      <c r="E40" s="28"/>
      <c r="F40" s="29">
        <v>0</v>
      </c>
    </row>
    <row r="41" spans="1:6" x14ac:dyDescent="0.2">
      <c r="A41" s="14" t="s">
        <v>129</v>
      </c>
      <c r="B41" s="15" t="s">
        <v>130</v>
      </c>
      <c r="C41" s="26"/>
      <c r="D41" s="26"/>
      <c r="E41" s="28"/>
      <c r="F41" s="29">
        <v>0</v>
      </c>
    </row>
    <row r="42" spans="1:6" x14ac:dyDescent="0.2">
      <c r="A42" s="13" t="s">
        <v>158</v>
      </c>
      <c r="B42" s="31" t="s">
        <v>159</v>
      </c>
      <c r="C42" s="26"/>
      <c r="D42" s="27">
        <f>SUM(C43:C66)</f>
        <v>0</v>
      </c>
      <c r="E42" s="28"/>
      <c r="F42" s="29">
        <v>0</v>
      </c>
    </row>
    <row r="43" spans="1:6" x14ac:dyDescent="0.2">
      <c r="A43" s="14" t="s">
        <v>160</v>
      </c>
      <c r="B43" s="32" t="s">
        <v>161</v>
      </c>
      <c r="C43" s="26"/>
      <c r="D43" s="26"/>
      <c r="E43" s="28"/>
      <c r="F43" s="29">
        <v>0</v>
      </c>
    </row>
    <row r="44" spans="1:6" x14ac:dyDescent="0.2">
      <c r="A44" s="14" t="s">
        <v>162</v>
      </c>
      <c r="B44" s="15" t="s">
        <v>163</v>
      </c>
      <c r="C44" s="26"/>
      <c r="D44" s="26"/>
      <c r="E44" s="28"/>
      <c r="F44" s="29">
        <v>0</v>
      </c>
    </row>
    <row r="45" spans="1:6" x14ac:dyDescent="0.2">
      <c r="A45" s="14" t="s">
        <v>164</v>
      </c>
      <c r="B45" s="15" t="s">
        <v>165</v>
      </c>
      <c r="C45" s="26"/>
      <c r="D45" s="26"/>
      <c r="E45" s="27"/>
      <c r="F45" s="29">
        <v>0</v>
      </c>
    </row>
    <row r="46" spans="1:6" x14ac:dyDescent="0.2">
      <c r="A46" s="14" t="s">
        <v>166</v>
      </c>
      <c r="B46" s="15" t="s">
        <v>167</v>
      </c>
      <c r="C46" s="26"/>
      <c r="D46" s="30"/>
      <c r="E46" s="28"/>
      <c r="F46" s="29">
        <v>0</v>
      </c>
    </row>
    <row r="47" spans="1:6" x14ac:dyDescent="0.2">
      <c r="A47" s="14" t="s">
        <v>168</v>
      </c>
      <c r="B47" s="15" t="s">
        <v>169</v>
      </c>
      <c r="C47" s="26"/>
      <c r="D47" s="26"/>
      <c r="E47" s="28"/>
      <c r="F47" s="29">
        <v>0</v>
      </c>
    </row>
    <row r="48" spans="1:6" x14ac:dyDescent="0.2">
      <c r="A48" s="14" t="s">
        <v>170</v>
      </c>
      <c r="B48" s="15" t="s">
        <v>171</v>
      </c>
      <c r="C48" s="26"/>
      <c r="D48" s="26"/>
      <c r="E48" s="28"/>
      <c r="F48" s="29">
        <v>0</v>
      </c>
    </row>
    <row r="49" spans="1:6" x14ac:dyDescent="0.2">
      <c r="A49" s="14" t="s">
        <v>172</v>
      </c>
      <c r="B49" s="15" t="s">
        <v>173</v>
      </c>
      <c r="C49" s="26"/>
      <c r="D49" s="26"/>
      <c r="E49" s="28"/>
      <c r="F49" s="29">
        <v>0</v>
      </c>
    </row>
    <row r="50" spans="1:6" x14ac:dyDescent="0.2">
      <c r="A50" s="14" t="s">
        <v>174</v>
      </c>
      <c r="B50" s="15" t="s">
        <v>175</v>
      </c>
      <c r="C50" s="26"/>
      <c r="D50" s="26"/>
      <c r="E50" s="28"/>
      <c r="F50" s="29">
        <v>0</v>
      </c>
    </row>
    <row r="51" spans="1:6" x14ac:dyDescent="0.2">
      <c r="A51" s="14" t="s">
        <v>182</v>
      </c>
      <c r="B51" s="15" t="s">
        <v>183</v>
      </c>
      <c r="C51" s="26"/>
      <c r="D51" s="26"/>
      <c r="E51" s="28"/>
      <c r="F51" s="29">
        <v>0</v>
      </c>
    </row>
    <row r="52" spans="1:6" x14ac:dyDescent="0.2">
      <c r="A52" s="14" t="s">
        <v>184</v>
      </c>
      <c r="B52" s="15" t="s">
        <v>185</v>
      </c>
      <c r="C52" s="26"/>
      <c r="D52" s="26"/>
      <c r="E52" s="28"/>
      <c r="F52" s="29">
        <v>0</v>
      </c>
    </row>
    <row r="53" spans="1:6" x14ac:dyDescent="0.2">
      <c r="A53" s="14" t="s">
        <v>186</v>
      </c>
      <c r="B53" s="15" t="s">
        <v>187</v>
      </c>
      <c r="C53" s="26"/>
      <c r="D53" s="26"/>
      <c r="E53" s="28"/>
      <c r="F53" s="29">
        <v>0</v>
      </c>
    </row>
    <row r="54" spans="1:6" x14ac:dyDescent="0.2">
      <c r="A54" s="14" t="s">
        <v>188</v>
      </c>
      <c r="B54" s="15" t="s">
        <v>189</v>
      </c>
      <c r="C54" s="26"/>
      <c r="D54" s="26"/>
      <c r="E54" s="28"/>
      <c r="F54" s="29">
        <v>0</v>
      </c>
    </row>
    <row r="55" spans="1:6" x14ac:dyDescent="0.2">
      <c r="A55" s="14" t="s">
        <v>190</v>
      </c>
      <c r="B55" s="15" t="s">
        <v>191</v>
      </c>
      <c r="C55" s="26"/>
      <c r="D55" s="30"/>
      <c r="E55" s="28"/>
      <c r="F55" s="29">
        <v>0</v>
      </c>
    </row>
    <row r="56" spans="1:6" x14ac:dyDescent="0.2">
      <c r="A56" s="14" t="s">
        <v>192</v>
      </c>
      <c r="B56" s="15" t="s">
        <v>159</v>
      </c>
      <c r="C56" s="26"/>
      <c r="D56" s="26"/>
      <c r="E56" s="28"/>
      <c r="F56" s="29">
        <v>0</v>
      </c>
    </row>
    <row r="57" spans="1:6" x14ac:dyDescent="0.2">
      <c r="A57" s="14" t="s">
        <v>193</v>
      </c>
      <c r="B57" s="15" t="s">
        <v>194</v>
      </c>
      <c r="C57" s="26"/>
      <c r="D57" s="26"/>
      <c r="E57" s="28"/>
      <c r="F57" s="29">
        <v>0</v>
      </c>
    </row>
    <row r="58" spans="1:6" x14ac:dyDescent="0.2">
      <c r="A58" s="14" t="s">
        <v>195</v>
      </c>
      <c r="B58" s="15" t="s">
        <v>196</v>
      </c>
      <c r="C58" s="26"/>
      <c r="D58" s="26"/>
      <c r="E58" s="28"/>
      <c r="F58" s="29">
        <v>0</v>
      </c>
    </row>
    <row r="59" spans="1:6" x14ac:dyDescent="0.2">
      <c r="A59" s="13" t="s">
        <v>197</v>
      </c>
      <c r="B59" s="25" t="s">
        <v>5</v>
      </c>
      <c r="C59" s="26"/>
      <c r="D59" s="30"/>
      <c r="E59" s="28"/>
      <c r="F59" s="29">
        <v>0</v>
      </c>
    </row>
    <row r="60" spans="1:6" x14ac:dyDescent="0.2">
      <c r="A60" s="14" t="s">
        <v>198</v>
      </c>
      <c r="B60" s="15" t="s">
        <v>199</v>
      </c>
      <c r="C60" s="26"/>
      <c r="D60" s="26"/>
      <c r="E60" s="28"/>
      <c r="F60" s="29">
        <v>0</v>
      </c>
    </row>
    <row r="61" spans="1:6" x14ac:dyDescent="0.2">
      <c r="A61" s="14" t="s">
        <v>200</v>
      </c>
      <c r="B61" s="15" t="s">
        <v>201</v>
      </c>
      <c r="C61" s="26"/>
      <c r="D61" s="26"/>
      <c r="E61" s="28"/>
      <c r="F61" s="29">
        <v>0</v>
      </c>
    </row>
    <row r="62" spans="1:6" x14ac:dyDescent="0.2">
      <c r="A62" s="14" t="s">
        <v>202</v>
      </c>
      <c r="B62" s="15" t="s">
        <v>203</v>
      </c>
      <c r="C62" s="26"/>
      <c r="D62" s="26"/>
      <c r="E62" s="28"/>
      <c r="F62" s="29">
        <v>0</v>
      </c>
    </row>
    <row r="63" spans="1:6" x14ac:dyDescent="0.2">
      <c r="A63" s="13" t="s">
        <v>204</v>
      </c>
      <c r="B63" s="25" t="s">
        <v>6</v>
      </c>
      <c r="C63" s="26"/>
      <c r="D63" s="26"/>
      <c r="E63" s="28"/>
      <c r="F63" s="29">
        <v>0</v>
      </c>
    </row>
    <row r="64" spans="1:6" x14ac:dyDescent="0.2">
      <c r="A64" s="14" t="s">
        <v>205</v>
      </c>
      <c r="B64" s="15" t="s">
        <v>206</v>
      </c>
      <c r="C64" s="26"/>
      <c r="D64" s="26"/>
      <c r="E64" s="28"/>
      <c r="F64" s="29">
        <v>0</v>
      </c>
    </row>
    <row r="65" spans="1:6" x14ac:dyDescent="0.2">
      <c r="A65" s="14" t="s">
        <v>207</v>
      </c>
      <c r="B65" s="15" t="s">
        <v>208</v>
      </c>
      <c r="C65" s="26"/>
      <c r="D65" s="26"/>
      <c r="E65" s="28"/>
      <c r="F65" s="29">
        <v>0</v>
      </c>
    </row>
    <row r="66" spans="1:6" x14ac:dyDescent="0.2">
      <c r="A66" s="16" t="s">
        <v>209</v>
      </c>
      <c r="B66" s="21" t="s">
        <v>7</v>
      </c>
      <c r="C66" s="22"/>
      <c r="D66" s="22"/>
      <c r="E66" s="33">
        <f>SUM(D67:D170)</f>
        <v>0</v>
      </c>
      <c r="F66" s="24">
        <v>0</v>
      </c>
    </row>
    <row r="67" spans="1:6" ht="23.6" x14ac:dyDescent="0.2">
      <c r="A67" s="13" t="s">
        <v>210</v>
      </c>
      <c r="B67" s="25" t="s">
        <v>211</v>
      </c>
      <c r="C67" s="26"/>
      <c r="D67" s="27">
        <f>SUM(C68:C83)</f>
        <v>0</v>
      </c>
      <c r="E67" s="28"/>
      <c r="F67" s="29">
        <v>0</v>
      </c>
    </row>
    <row r="68" spans="1:6" x14ac:dyDescent="0.2">
      <c r="A68" s="14" t="s">
        <v>212</v>
      </c>
      <c r="B68" s="15" t="s">
        <v>213</v>
      </c>
      <c r="C68" s="26"/>
      <c r="D68" s="26"/>
      <c r="E68" s="28"/>
      <c r="F68" s="29">
        <v>0</v>
      </c>
    </row>
    <row r="69" spans="1:6" x14ac:dyDescent="0.2">
      <c r="A69" s="14" t="s">
        <v>214</v>
      </c>
      <c r="B69" s="15" t="s">
        <v>215</v>
      </c>
      <c r="C69" s="26"/>
      <c r="D69" s="26"/>
      <c r="E69" s="28"/>
      <c r="F69" s="29">
        <v>0</v>
      </c>
    </row>
    <row r="70" spans="1:6" x14ac:dyDescent="0.2">
      <c r="A70" s="14" t="s">
        <v>216</v>
      </c>
      <c r="B70" s="15" t="s">
        <v>217</v>
      </c>
      <c r="C70" s="26"/>
      <c r="D70" s="30"/>
      <c r="E70" s="28"/>
      <c r="F70" s="29">
        <v>0</v>
      </c>
    </row>
    <row r="71" spans="1:6" x14ac:dyDescent="0.2">
      <c r="A71" s="14" t="s">
        <v>218</v>
      </c>
      <c r="B71" s="15" t="s">
        <v>219</v>
      </c>
      <c r="C71" s="26"/>
      <c r="D71" s="26"/>
      <c r="E71" s="28"/>
      <c r="F71" s="29">
        <v>0</v>
      </c>
    </row>
    <row r="72" spans="1:6" x14ac:dyDescent="0.2">
      <c r="A72" s="14" t="s">
        <v>220</v>
      </c>
      <c r="B72" s="15" t="s">
        <v>221</v>
      </c>
      <c r="C72" s="26"/>
      <c r="D72" s="26"/>
      <c r="E72" s="28"/>
      <c r="F72" s="29">
        <v>0</v>
      </c>
    </row>
    <row r="73" spans="1:6" x14ac:dyDescent="0.2">
      <c r="A73" s="14" t="s">
        <v>222</v>
      </c>
      <c r="B73" s="15" t="s">
        <v>223</v>
      </c>
      <c r="C73" s="26"/>
      <c r="D73" s="26"/>
      <c r="E73" s="28"/>
      <c r="F73" s="29">
        <v>0</v>
      </c>
    </row>
    <row r="74" spans="1:6" ht="23.6" x14ac:dyDescent="0.2">
      <c r="A74" s="14" t="s">
        <v>224</v>
      </c>
      <c r="B74" s="15" t="s">
        <v>225</v>
      </c>
      <c r="C74" s="26"/>
      <c r="D74" s="26"/>
      <c r="E74" s="28"/>
      <c r="F74" s="29">
        <v>0</v>
      </c>
    </row>
    <row r="75" spans="1:6" ht="23.6" x14ac:dyDescent="0.2">
      <c r="A75" s="14" t="s">
        <v>226</v>
      </c>
      <c r="B75" s="15" t="s">
        <v>227</v>
      </c>
      <c r="C75" s="26"/>
      <c r="D75" s="26"/>
      <c r="E75" s="28"/>
      <c r="F75" s="29">
        <v>0</v>
      </c>
    </row>
    <row r="76" spans="1:6" x14ac:dyDescent="0.2">
      <c r="A76" s="14" t="s">
        <v>228</v>
      </c>
      <c r="B76" s="15" t="s">
        <v>229</v>
      </c>
      <c r="C76" s="26"/>
      <c r="D76" s="26"/>
      <c r="E76" s="28"/>
      <c r="F76" s="29">
        <v>0</v>
      </c>
    </row>
    <row r="77" spans="1:6" x14ac:dyDescent="0.2">
      <c r="A77" s="14" t="s">
        <v>230</v>
      </c>
      <c r="B77" s="15" t="s">
        <v>231</v>
      </c>
      <c r="C77" s="26"/>
      <c r="D77" s="26"/>
      <c r="E77" s="28"/>
      <c r="F77" s="29">
        <v>0</v>
      </c>
    </row>
    <row r="78" spans="1:6" x14ac:dyDescent="0.2">
      <c r="A78" s="14" t="s">
        <v>232</v>
      </c>
      <c r="B78" s="15" t="s">
        <v>233</v>
      </c>
      <c r="C78" s="26"/>
      <c r="D78" s="26"/>
      <c r="E78" s="28"/>
      <c r="F78" s="29">
        <v>0</v>
      </c>
    </row>
    <row r="79" spans="1:6" x14ac:dyDescent="0.2">
      <c r="A79" s="14" t="s">
        <v>234</v>
      </c>
      <c r="B79" s="15" t="s">
        <v>235</v>
      </c>
      <c r="C79" s="26"/>
      <c r="D79" s="26"/>
      <c r="E79" s="28"/>
      <c r="F79" s="29">
        <v>0</v>
      </c>
    </row>
    <row r="80" spans="1:6" x14ac:dyDescent="0.2">
      <c r="A80" s="14" t="s">
        <v>236</v>
      </c>
      <c r="B80" s="15" t="s">
        <v>237</v>
      </c>
      <c r="C80" s="26"/>
      <c r="D80" s="30"/>
      <c r="E80" s="28"/>
      <c r="F80" s="29">
        <v>0</v>
      </c>
    </row>
    <row r="81" spans="1:6" x14ac:dyDescent="0.2">
      <c r="A81" s="14" t="s">
        <v>238</v>
      </c>
      <c r="B81" s="15" t="s">
        <v>239</v>
      </c>
      <c r="C81" s="26"/>
      <c r="D81" s="26"/>
      <c r="E81" s="28"/>
      <c r="F81" s="29">
        <v>0</v>
      </c>
    </row>
    <row r="82" spans="1:6" x14ac:dyDescent="0.2">
      <c r="A82" s="14" t="s">
        <v>240</v>
      </c>
      <c r="B82" s="15" t="s">
        <v>241</v>
      </c>
      <c r="C82" s="26"/>
      <c r="D82" s="26"/>
      <c r="E82" s="28"/>
      <c r="F82" s="29">
        <v>0</v>
      </c>
    </row>
    <row r="83" spans="1:6" x14ac:dyDescent="0.2">
      <c r="A83" s="14" t="s">
        <v>242</v>
      </c>
      <c r="B83" s="15" t="s">
        <v>243</v>
      </c>
      <c r="C83" s="26"/>
      <c r="D83" s="26"/>
      <c r="E83" s="28"/>
      <c r="F83" s="29">
        <v>0</v>
      </c>
    </row>
    <row r="84" spans="1:6" x14ac:dyDescent="0.2">
      <c r="A84" s="13" t="s">
        <v>244</v>
      </c>
      <c r="B84" s="25" t="s">
        <v>8</v>
      </c>
      <c r="C84" s="26"/>
      <c r="D84" s="27">
        <f>SUM(C85:C93)</f>
        <v>0</v>
      </c>
      <c r="E84" s="28"/>
      <c r="F84" s="29">
        <v>0</v>
      </c>
    </row>
    <row r="85" spans="1:6" x14ac:dyDescent="0.2">
      <c r="A85" s="14" t="s">
        <v>245</v>
      </c>
      <c r="B85" s="15" t="s">
        <v>246</v>
      </c>
      <c r="C85" s="26"/>
      <c r="D85" s="26"/>
      <c r="E85" s="28"/>
      <c r="F85" s="29">
        <v>0</v>
      </c>
    </row>
    <row r="86" spans="1:6" x14ac:dyDescent="0.2">
      <c r="A86" s="14" t="s">
        <v>247</v>
      </c>
      <c r="B86" s="15" t="s">
        <v>248</v>
      </c>
      <c r="C86" s="26"/>
      <c r="D86" s="26"/>
      <c r="E86" s="28"/>
      <c r="F86" s="29">
        <v>0</v>
      </c>
    </row>
    <row r="87" spans="1:6" x14ac:dyDescent="0.2">
      <c r="A87" s="14" t="s">
        <v>249</v>
      </c>
      <c r="B87" s="15" t="s">
        <v>250</v>
      </c>
      <c r="C87" s="26"/>
      <c r="D87" s="26"/>
      <c r="E87" s="28"/>
      <c r="F87" s="29">
        <v>0</v>
      </c>
    </row>
    <row r="88" spans="1:6" x14ac:dyDescent="0.2">
      <c r="A88" s="14" t="s">
        <v>251</v>
      </c>
      <c r="B88" s="15" t="s">
        <v>252</v>
      </c>
      <c r="C88" s="26"/>
      <c r="D88" s="30"/>
      <c r="E88" s="28"/>
      <c r="F88" s="29">
        <v>0</v>
      </c>
    </row>
    <row r="89" spans="1:6" x14ac:dyDescent="0.2">
      <c r="A89" s="14" t="s">
        <v>253</v>
      </c>
      <c r="B89" s="15" t="s">
        <v>254</v>
      </c>
      <c r="C89" s="26"/>
      <c r="D89" s="26"/>
      <c r="E89" s="28"/>
      <c r="F89" s="29">
        <v>0</v>
      </c>
    </row>
    <row r="90" spans="1:6" x14ac:dyDescent="0.2">
      <c r="A90" s="14" t="s">
        <v>255</v>
      </c>
      <c r="B90" s="15" t="s">
        <v>256</v>
      </c>
      <c r="C90" s="26"/>
      <c r="D90" s="26"/>
      <c r="E90" s="28"/>
      <c r="F90" s="29">
        <v>0</v>
      </c>
    </row>
    <row r="91" spans="1:6" x14ac:dyDescent="0.2">
      <c r="A91" s="14" t="s">
        <v>257</v>
      </c>
      <c r="B91" s="15" t="s">
        <v>258</v>
      </c>
      <c r="C91" s="26"/>
      <c r="D91" s="30"/>
      <c r="E91" s="28"/>
      <c r="F91" s="29">
        <v>0</v>
      </c>
    </row>
    <row r="92" spans="1:6" x14ac:dyDescent="0.2">
      <c r="A92" s="14" t="s">
        <v>259</v>
      </c>
      <c r="B92" s="15" t="s">
        <v>260</v>
      </c>
      <c r="C92" s="26"/>
      <c r="D92" s="26"/>
      <c r="E92" s="28"/>
      <c r="F92" s="29">
        <v>0</v>
      </c>
    </row>
    <row r="93" spans="1:6" x14ac:dyDescent="0.2">
      <c r="A93" s="14" t="s">
        <v>261</v>
      </c>
      <c r="B93" s="15" t="s">
        <v>262</v>
      </c>
      <c r="C93" s="26"/>
      <c r="D93" s="26"/>
      <c r="E93" s="28"/>
      <c r="F93" s="29">
        <v>0</v>
      </c>
    </row>
    <row r="94" spans="1:6" x14ac:dyDescent="0.2">
      <c r="A94" s="13" t="s">
        <v>263</v>
      </c>
      <c r="B94" s="25" t="s">
        <v>1651</v>
      </c>
      <c r="C94" s="26"/>
      <c r="D94" s="27">
        <f>SUM(C95:C110)</f>
        <v>0</v>
      </c>
      <c r="E94" s="28"/>
      <c r="F94" s="29">
        <v>0</v>
      </c>
    </row>
    <row r="95" spans="1:6" ht="23.6" x14ac:dyDescent="0.2">
      <c r="A95" s="14" t="s">
        <v>264</v>
      </c>
      <c r="B95" s="15" t="s">
        <v>265</v>
      </c>
      <c r="C95" s="26"/>
      <c r="D95" s="26"/>
      <c r="E95" s="28"/>
      <c r="F95" s="29">
        <v>0</v>
      </c>
    </row>
    <row r="96" spans="1:6" ht="23.6" x14ac:dyDescent="0.2">
      <c r="A96" s="14" t="s">
        <v>266</v>
      </c>
      <c r="B96" s="15" t="s">
        <v>267</v>
      </c>
      <c r="C96" s="26"/>
      <c r="D96" s="26"/>
      <c r="E96" s="28"/>
      <c r="F96" s="29">
        <v>0</v>
      </c>
    </row>
    <row r="97" spans="1:6" x14ac:dyDescent="0.2">
      <c r="A97" s="14" t="s">
        <v>268</v>
      </c>
      <c r="B97" s="15" t="s">
        <v>269</v>
      </c>
      <c r="C97" s="26"/>
      <c r="D97" s="30"/>
      <c r="E97" s="28"/>
      <c r="F97" s="29">
        <v>0</v>
      </c>
    </row>
    <row r="98" spans="1:6" x14ac:dyDescent="0.2">
      <c r="A98" s="14" t="s">
        <v>270</v>
      </c>
      <c r="B98" s="15" t="s">
        <v>271</v>
      </c>
      <c r="C98" s="26"/>
      <c r="D98" s="26"/>
      <c r="E98" s="28"/>
      <c r="F98" s="29">
        <v>0</v>
      </c>
    </row>
    <row r="99" spans="1:6" x14ac:dyDescent="0.2">
      <c r="A99" s="14" t="s">
        <v>272</v>
      </c>
      <c r="B99" s="15" t="s">
        <v>273</v>
      </c>
      <c r="C99" s="26"/>
      <c r="D99" s="26"/>
      <c r="E99" s="28"/>
      <c r="F99" s="29">
        <v>0</v>
      </c>
    </row>
    <row r="100" spans="1:6" ht="23.6" x14ac:dyDescent="0.2">
      <c r="A100" s="14" t="s">
        <v>274</v>
      </c>
      <c r="B100" s="15" t="s">
        <v>275</v>
      </c>
      <c r="C100" s="26"/>
      <c r="D100" s="26"/>
      <c r="E100" s="28"/>
      <c r="F100" s="29">
        <v>0</v>
      </c>
    </row>
    <row r="101" spans="1:6" ht="23.6" x14ac:dyDescent="0.2">
      <c r="A101" s="14" t="s">
        <v>276</v>
      </c>
      <c r="B101" s="15" t="s">
        <v>277</v>
      </c>
      <c r="C101" s="26"/>
      <c r="D101" s="30"/>
      <c r="E101" s="28"/>
      <c r="F101" s="29">
        <v>0</v>
      </c>
    </row>
    <row r="102" spans="1:6" ht="23.6" x14ac:dyDescent="0.2">
      <c r="A102" s="14" t="s">
        <v>278</v>
      </c>
      <c r="B102" s="15" t="s">
        <v>279</v>
      </c>
      <c r="C102" s="26"/>
      <c r="D102" s="26"/>
      <c r="E102" s="28"/>
      <c r="F102" s="29">
        <v>0</v>
      </c>
    </row>
    <row r="103" spans="1:6" ht="23.6" x14ac:dyDescent="0.2">
      <c r="A103" s="14" t="s">
        <v>280</v>
      </c>
      <c r="B103" s="15" t="s">
        <v>281</v>
      </c>
      <c r="C103" s="26"/>
      <c r="D103" s="26"/>
      <c r="E103" s="28"/>
      <c r="F103" s="29">
        <v>0</v>
      </c>
    </row>
    <row r="104" spans="1:6" ht="23.6" x14ac:dyDescent="0.2">
      <c r="A104" s="14" t="s">
        <v>282</v>
      </c>
      <c r="B104" s="15" t="s">
        <v>283</v>
      </c>
      <c r="C104" s="26"/>
      <c r="D104" s="26"/>
      <c r="E104" s="28"/>
      <c r="F104" s="29">
        <v>0</v>
      </c>
    </row>
    <row r="105" spans="1:6" ht="23.6" x14ac:dyDescent="0.2">
      <c r="A105" s="14" t="s">
        <v>284</v>
      </c>
      <c r="B105" s="15" t="s">
        <v>285</v>
      </c>
      <c r="C105" s="26"/>
      <c r="D105" s="26"/>
      <c r="E105" s="28"/>
      <c r="F105" s="29">
        <v>0</v>
      </c>
    </row>
    <row r="106" spans="1:6" ht="23.6" x14ac:dyDescent="0.2">
      <c r="A106" s="14" t="s">
        <v>286</v>
      </c>
      <c r="B106" s="15" t="s">
        <v>287</v>
      </c>
      <c r="C106" s="26"/>
      <c r="D106" s="26"/>
      <c r="E106" s="28"/>
      <c r="F106" s="29">
        <v>0</v>
      </c>
    </row>
    <row r="107" spans="1:6" ht="23.6" x14ac:dyDescent="0.2">
      <c r="A107" s="14" t="s">
        <v>288</v>
      </c>
      <c r="B107" s="15" t="s">
        <v>289</v>
      </c>
      <c r="C107" s="26"/>
      <c r="D107" s="26"/>
      <c r="E107" s="28"/>
      <c r="F107" s="29">
        <v>0</v>
      </c>
    </row>
    <row r="108" spans="1:6" ht="23.6" x14ac:dyDescent="0.2">
      <c r="A108" s="14" t="s">
        <v>290</v>
      </c>
      <c r="B108" s="15" t="s">
        <v>291</v>
      </c>
      <c r="C108" s="26"/>
      <c r="D108" s="26"/>
      <c r="E108" s="28"/>
      <c r="F108" s="29">
        <v>0</v>
      </c>
    </row>
    <row r="109" spans="1:6" x14ac:dyDescent="0.2">
      <c r="A109" s="14" t="s">
        <v>296</v>
      </c>
      <c r="B109" s="15" t="s">
        <v>297</v>
      </c>
      <c r="C109" s="26"/>
      <c r="D109" s="26"/>
      <c r="E109" s="28"/>
      <c r="F109" s="29">
        <v>0</v>
      </c>
    </row>
    <row r="110" spans="1:6" x14ac:dyDescent="0.2">
      <c r="A110" s="14" t="s">
        <v>298</v>
      </c>
      <c r="B110" s="15" t="s">
        <v>299</v>
      </c>
      <c r="C110" s="26"/>
      <c r="D110" s="26"/>
      <c r="E110" s="28"/>
      <c r="F110" s="29">
        <v>0</v>
      </c>
    </row>
    <row r="111" spans="1:6" x14ac:dyDescent="0.2">
      <c r="A111" s="13" t="s">
        <v>300</v>
      </c>
      <c r="B111" s="25" t="s">
        <v>301</v>
      </c>
      <c r="C111" s="34"/>
      <c r="D111" s="27">
        <f>SUM(C112:C129)</f>
        <v>0</v>
      </c>
      <c r="E111" s="27"/>
      <c r="F111" s="29">
        <v>0</v>
      </c>
    </row>
    <row r="112" spans="1:6" x14ac:dyDescent="0.2">
      <c r="A112" s="14" t="s">
        <v>302</v>
      </c>
      <c r="B112" s="15" t="s">
        <v>303</v>
      </c>
      <c r="C112" s="26"/>
      <c r="D112" s="30"/>
      <c r="E112" s="28"/>
      <c r="F112" s="29">
        <v>0</v>
      </c>
    </row>
    <row r="113" spans="1:6" x14ac:dyDescent="0.2">
      <c r="A113" s="14" t="s">
        <v>304</v>
      </c>
      <c r="B113" s="15" t="s">
        <v>305</v>
      </c>
      <c r="C113" s="26"/>
      <c r="D113" s="26"/>
      <c r="E113" s="28"/>
      <c r="F113" s="29">
        <v>0</v>
      </c>
    </row>
    <row r="114" spans="1:6" x14ac:dyDescent="0.2">
      <c r="A114" s="14" t="s">
        <v>306</v>
      </c>
      <c r="B114" s="15" t="s">
        <v>307</v>
      </c>
      <c r="C114" s="26"/>
      <c r="D114" s="26"/>
      <c r="E114" s="28"/>
      <c r="F114" s="29">
        <v>0</v>
      </c>
    </row>
    <row r="115" spans="1:6" x14ac:dyDescent="0.2">
      <c r="A115" s="14" t="s">
        <v>308</v>
      </c>
      <c r="B115" s="15" t="s">
        <v>309</v>
      </c>
      <c r="C115" s="26"/>
      <c r="D115" s="26"/>
      <c r="E115" s="28"/>
      <c r="F115" s="29">
        <v>0</v>
      </c>
    </row>
    <row r="116" spans="1:6" x14ac:dyDescent="0.2">
      <c r="A116" s="14" t="s">
        <v>310</v>
      </c>
      <c r="B116" s="15" t="s">
        <v>311</v>
      </c>
      <c r="C116" s="26"/>
      <c r="D116" s="26"/>
      <c r="E116" s="28"/>
      <c r="F116" s="29">
        <v>0</v>
      </c>
    </row>
    <row r="117" spans="1:6" x14ac:dyDescent="0.2">
      <c r="A117" s="14" t="s">
        <v>312</v>
      </c>
      <c r="B117" s="15" t="s">
        <v>313</v>
      </c>
      <c r="C117" s="26"/>
      <c r="D117" s="26"/>
      <c r="E117" s="28"/>
      <c r="F117" s="29">
        <v>0</v>
      </c>
    </row>
    <row r="118" spans="1:6" x14ac:dyDescent="0.2">
      <c r="A118" s="14" t="s">
        <v>314</v>
      </c>
      <c r="B118" s="15" t="s">
        <v>315</v>
      </c>
      <c r="C118" s="26"/>
      <c r="D118" s="26"/>
      <c r="E118" s="28"/>
      <c r="F118" s="29">
        <v>0</v>
      </c>
    </row>
    <row r="119" spans="1:6" x14ac:dyDescent="0.2">
      <c r="A119" s="14" t="s">
        <v>316</v>
      </c>
      <c r="B119" s="15" t="s">
        <v>317</v>
      </c>
      <c r="C119" s="26"/>
      <c r="D119" s="26"/>
      <c r="E119" s="28"/>
      <c r="F119" s="29">
        <v>0</v>
      </c>
    </row>
    <row r="120" spans="1:6" x14ac:dyDescent="0.2">
      <c r="A120" s="14" t="s">
        <v>318</v>
      </c>
      <c r="B120" s="15" t="s">
        <v>319</v>
      </c>
      <c r="C120" s="26"/>
      <c r="D120" s="26"/>
      <c r="E120" s="28"/>
      <c r="F120" s="29">
        <v>0</v>
      </c>
    </row>
    <row r="121" spans="1:6" x14ac:dyDescent="0.2">
      <c r="A121" s="14" t="s">
        <v>320</v>
      </c>
      <c r="B121" s="15" t="s">
        <v>321</v>
      </c>
      <c r="C121" s="26"/>
      <c r="D121" s="26"/>
      <c r="E121" s="28"/>
      <c r="F121" s="29">
        <v>0</v>
      </c>
    </row>
    <row r="122" spans="1:6" x14ac:dyDescent="0.2">
      <c r="A122" s="14" t="s">
        <v>322</v>
      </c>
      <c r="B122" s="15" t="s">
        <v>323</v>
      </c>
      <c r="C122" s="26"/>
      <c r="D122" s="30"/>
      <c r="E122" s="28"/>
      <c r="F122" s="29">
        <v>0</v>
      </c>
    </row>
    <row r="123" spans="1:6" x14ac:dyDescent="0.2">
      <c r="A123" s="14" t="s">
        <v>324</v>
      </c>
      <c r="B123" s="15" t="s">
        <v>325</v>
      </c>
      <c r="C123" s="26"/>
      <c r="D123" s="26"/>
      <c r="E123" s="28"/>
      <c r="F123" s="29">
        <v>0</v>
      </c>
    </row>
    <row r="124" spans="1:6" x14ac:dyDescent="0.2">
      <c r="A124" s="14" t="s">
        <v>326</v>
      </c>
      <c r="B124" s="15" t="s">
        <v>327</v>
      </c>
      <c r="C124" s="26"/>
      <c r="D124" s="26"/>
      <c r="E124" s="28"/>
      <c r="F124" s="29">
        <v>0</v>
      </c>
    </row>
    <row r="125" spans="1:6" x14ac:dyDescent="0.2">
      <c r="A125" s="14" t="s">
        <v>328</v>
      </c>
      <c r="B125" s="15" t="s">
        <v>329</v>
      </c>
      <c r="C125" s="26"/>
      <c r="D125" s="26"/>
      <c r="E125" s="28"/>
      <c r="F125" s="29">
        <v>0</v>
      </c>
    </row>
    <row r="126" spans="1:6" x14ac:dyDescent="0.2">
      <c r="A126" s="14" t="s">
        <v>330</v>
      </c>
      <c r="B126" s="15" t="s">
        <v>331</v>
      </c>
      <c r="C126" s="26"/>
      <c r="D126" s="26"/>
      <c r="E126" s="28"/>
      <c r="F126" s="29">
        <v>0</v>
      </c>
    </row>
    <row r="127" spans="1:6" x14ac:dyDescent="0.2">
      <c r="A127" s="14" t="s">
        <v>332</v>
      </c>
      <c r="B127" s="15" t="s">
        <v>333</v>
      </c>
      <c r="C127" s="26"/>
      <c r="D127" s="26"/>
      <c r="E127" s="28"/>
      <c r="F127" s="29">
        <v>0</v>
      </c>
    </row>
    <row r="128" spans="1:6" x14ac:dyDescent="0.2">
      <c r="A128" s="14" t="s">
        <v>334</v>
      </c>
      <c r="B128" s="15" t="s">
        <v>335</v>
      </c>
      <c r="C128" s="26"/>
      <c r="D128" s="26"/>
      <c r="E128" s="28"/>
      <c r="F128" s="29">
        <v>0</v>
      </c>
    </row>
    <row r="129" spans="1:6" x14ac:dyDescent="0.2">
      <c r="A129" s="14" t="s">
        <v>336</v>
      </c>
      <c r="B129" s="15" t="s">
        <v>337</v>
      </c>
      <c r="C129" s="26"/>
      <c r="D129" s="26"/>
      <c r="E129" s="28"/>
      <c r="F129" s="29">
        <v>0</v>
      </c>
    </row>
    <row r="130" spans="1:6" x14ac:dyDescent="0.2">
      <c r="A130" s="13" t="s">
        <v>338</v>
      </c>
      <c r="B130" s="25" t="s">
        <v>339</v>
      </c>
      <c r="C130" s="26"/>
      <c r="D130" s="27">
        <f>SUM(C131:C145)</f>
        <v>0</v>
      </c>
      <c r="E130" s="28"/>
      <c r="F130" s="29">
        <v>0</v>
      </c>
    </row>
    <row r="131" spans="1:6" x14ac:dyDescent="0.2">
      <c r="A131" s="14" t="s">
        <v>340</v>
      </c>
      <c r="B131" s="15" t="s">
        <v>341</v>
      </c>
      <c r="C131" s="26"/>
      <c r="D131" s="26"/>
      <c r="E131" s="28"/>
      <c r="F131" s="29">
        <v>0</v>
      </c>
    </row>
    <row r="132" spans="1:6" x14ac:dyDescent="0.2">
      <c r="A132" s="14" t="s">
        <v>342</v>
      </c>
      <c r="B132" s="15" t="s">
        <v>343</v>
      </c>
      <c r="C132" s="26"/>
      <c r="D132" s="30"/>
      <c r="E132" s="28"/>
      <c r="F132" s="29">
        <v>0</v>
      </c>
    </row>
    <row r="133" spans="1:6" x14ac:dyDescent="0.2">
      <c r="A133" s="14" t="s">
        <v>344</v>
      </c>
      <c r="B133" s="15" t="s">
        <v>345</v>
      </c>
      <c r="C133" s="26"/>
      <c r="D133" s="26"/>
      <c r="E133" s="28"/>
      <c r="F133" s="29">
        <v>0</v>
      </c>
    </row>
    <row r="134" spans="1:6" x14ac:dyDescent="0.2">
      <c r="A134" s="14" t="s">
        <v>346</v>
      </c>
      <c r="B134" s="15" t="s">
        <v>347</v>
      </c>
      <c r="C134" s="26"/>
      <c r="D134" s="26"/>
      <c r="E134" s="28"/>
      <c r="F134" s="29">
        <v>0</v>
      </c>
    </row>
    <row r="135" spans="1:6" x14ac:dyDescent="0.2">
      <c r="A135" s="14" t="s">
        <v>348</v>
      </c>
      <c r="B135" s="15" t="s">
        <v>349</v>
      </c>
      <c r="C135" s="26"/>
      <c r="D135" s="26"/>
      <c r="E135" s="28"/>
      <c r="F135" s="29">
        <v>0</v>
      </c>
    </row>
    <row r="136" spans="1:6" x14ac:dyDescent="0.2">
      <c r="A136" s="14" t="s">
        <v>350</v>
      </c>
      <c r="B136" s="15" t="s">
        <v>351</v>
      </c>
      <c r="C136" s="26"/>
      <c r="D136" s="26"/>
      <c r="E136" s="28"/>
      <c r="F136" s="29">
        <v>0</v>
      </c>
    </row>
    <row r="137" spans="1:6" x14ac:dyDescent="0.2">
      <c r="A137" s="14" t="s">
        <v>352</v>
      </c>
      <c r="B137" s="15" t="s">
        <v>353</v>
      </c>
      <c r="C137" s="26"/>
      <c r="D137" s="26"/>
      <c r="E137" s="28"/>
      <c r="F137" s="29">
        <v>0</v>
      </c>
    </row>
    <row r="138" spans="1:6" x14ac:dyDescent="0.2">
      <c r="A138" s="14" t="s">
        <v>354</v>
      </c>
      <c r="B138" s="15" t="s">
        <v>355</v>
      </c>
      <c r="C138" s="26"/>
      <c r="D138" s="26"/>
      <c r="E138" s="28"/>
      <c r="F138" s="29">
        <v>0</v>
      </c>
    </row>
    <row r="139" spans="1:6" x14ac:dyDescent="0.2">
      <c r="A139" s="14" t="s">
        <v>356</v>
      </c>
      <c r="B139" s="15" t="s">
        <v>357</v>
      </c>
      <c r="C139" s="26"/>
      <c r="D139" s="26"/>
      <c r="E139" s="28"/>
      <c r="F139" s="29">
        <v>0</v>
      </c>
    </row>
    <row r="140" spans="1:6" x14ac:dyDescent="0.2">
      <c r="A140" s="14" t="s">
        <v>358</v>
      </c>
      <c r="B140" s="15" t="s">
        <v>359</v>
      </c>
      <c r="C140" s="26"/>
      <c r="D140" s="26"/>
      <c r="E140" s="28"/>
      <c r="F140" s="29">
        <v>0</v>
      </c>
    </row>
    <row r="141" spans="1:6" x14ac:dyDescent="0.2">
      <c r="A141" s="14" t="s">
        <v>360</v>
      </c>
      <c r="B141" s="15" t="s">
        <v>361</v>
      </c>
      <c r="C141" s="26"/>
      <c r="D141" s="26"/>
      <c r="E141" s="28"/>
      <c r="F141" s="29">
        <v>0</v>
      </c>
    </row>
    <row r="142" spans="1:6" x14ac:dyDescent="0.2">
      <c r="A142" s="14" t="s">
        <v>362</v>
      </c>
      <c r="B142" s="15" t="s">
        <v>363</v>
      </c>
      <c r="C142" s="26"/>
      <c r="D142" s="30"/>
      <c r="E142" s="28"/>
      <c r="F142" s="29">
        <v>0</v>
      </c>
    </row>
    <row r="143" spans="1:6" x14ac:dyDescent="0.2">
      <c r="A143" s="14" t="s">
        <v>364</v>
      </c>
      <c r="B143" s="15" t="s">
        <v>365</v>
      </c>
      <c r="C143" s="26"/>
      <c r="D143" s="26"/>
      <c r="E143" s="28"/>
      <c r="F143" s="29">
        <v>0</v>
      </c>
    </row>
    <row r="144" spans="1:6" x14ac:dyDescent="0.2">
      <c r="A144" s="14" t="s">
        <v>366</v>
      </c>
      <c r="B144" s="15" t="s">
        <v>367</v>
      </c>
      <c r="C144" s="26"/>
      <c r="D144" s="26"/>
      <c r="E144" s="28"/>
      <c r="F144" s="29">
        <v>0</v>
      </c>
    </row>
    <row r="145" spans="1:7" x14ac:dyDescent="0.2">
      <c r="A145" s="14" t="s">
        <v>368</v>
      </c>
      <c r="B145" s="15" t="s">
        <v>369</v>
      </c>
      <c r="C145" s="26"/>
      <c r="D145" s="26"/>
      <c r="E145" s="28"/>
      <c r="F145" s="29">
        <v>0</v>
      </c>
    </row>
    <row r="146" spans="1:7" x14ac:dyDescent="0.2">
      <c r="A146" s="13" t="s">
        <v>370</v>
      </c>
      <c r="B146" s="25" t="s">
        <v>9</v>
      </c>
      <c r="C146" s="26"/>
      <c r="D146" s="27">
        <f>SUM(C147:C151)</f>
        <v>0</v>
      </c>
      <c r="E146" s="28"/>
      <c r="F146" s="29">
        <v>0</v>
      </c>
    </row>
    <row r="147" spans="1:7" x14ac:dyDescent="0.2">
      <c r="A147" s="14" t="s">
        <v>371</v>
      </c>
      <c r="B147" s="15" t="s">
        <v>9</v>
      </c>
      <c r="C147" s="26"/>
      <c r="D147" s="26"/>
      <c r="E147" s="28"/>
      <c r="F147" s="29">
        <v>0</v>
      </c>
    </row>
    <row r="148" spans="1:7" x14ac:dyDescent="0.2">
      <c r="A148" s="14" t="s">
        <v>372</v>
      </c>
      <c r="B148" s="15" t="s">
        <v>373</v>
      </c>
      <c r="C148" s="26"/>
      <c r="D148" s="26"/>
      <c r="E148" s="28"/>
      <c r="F148" s="29">
        <v>0</v>
      </c>
    </row>
    <row r="149" spans="1:7" x14ac:dyDescent="0.2">
      <c r="A149" s="14" t="s">
        <v>374</v>
      </c>
      <c r="B149" s="15" t="s">
        <v>375</v>
      </c>
      <c r="C149" s="26"/>
      <c r="D149" s="26"/>
      <c r="E149" s="28"/>
      <c r="F149" s="29">
        <v>0</v>
      </c>
    </row>
    <row r="150" spans="1:7" x14ac:dyDescent="0.2">
      <c r="A150" s="14" t="s">
        <v>376</v>
      </c>
      <c r="B150" s="15" t="s">
        <v>377</v>
      </c>
      <c r="C150" s="26"/>
      <c r="D150" s="26"/>
      <c r="E150" s="28"/>
      <c r="F150" s="29">
        <v>0</v>
      </c>
    </row>
    <row r="151" spans="1:7" x14ac:dyDescent="0.2">
      <c r="A151" s="14" t="s">
        <v>378</v>
      </c>
      <c r="B151" s="15" t="s">
        <v>379</v>
      </c>
      <c r="C151" s="26"/>
      <c r="D151" s="26"/>
      <c r="E151" s="28"/>
      <c r="F151" s="29">
        <v>0</v>
      </c>
    </row>
    <row r="152" spans="1:7" x14ac:dyDescent="0.2">
      <c r="A152" s="13" t="s">
        <v>380</v>
      </c>
      <c r="B152" s="25" t="s">
        <v>381</v>
      </c>
      <c r="C152" s="26"/>
      <c r="D152" s="27">
        <f>SUM(C153:C162)</f>
        <v>0</v>
      </c>
      <c r="E152" s="28"/>
      <c r="F152" s="29">
        <v>0</v>
      </c>
    </row>
    <row r="153" spans="1:7" x14ac:dyDescent="0.2">
      <c r="A153" s="14" t="s">
        <v>382</v>
      </c>
      <c r="B153" s="15" t="s">
        <v>383</v>
      </c>
      <c r="C153" s="26"/>
      <c r="D153" s="26"/>
      <c r="E153" s="28"/>
      <c r="F153" s="29">
        <v>0</v>
      </c>
    </row>
    <row r="154" spans="1:7" x14ac:dyDescent="0.2">
      <c r="A154" s="14" t="s">
        <v>384</v>
      </c>
      <c r="B154" s="15" t="s">
        <v>385</v>
      </c>
      <c r="C154" s="26"/>
      <c r="D154" s="26"/>
      <c r="E154" s="28"/>
      <c r="F154" s="29">
        <v>0</v>
      </c>
    </row>
    <row r="155" spans="1:7" x14ac:dyDescent="0.2">
      <c r="A155" s="14" t="s">
        <v>386</v>
      </c>
      <c r="B155" s="15" t="s">
        <v>387</v>
      </c>
      <c r="C155" s="26"/>
      <c r="D155" s="26"/>
      <c r="E155" s="28"/>
      <c r="F155" s="29">
        <v>0</v>
      </c>
    </row>
    <row r="156" spans="1:7" x14ac:dyDescent="0.2">
      <c r="A156" s="14" t="s">
        <v>388</v>
      </c>
      <c r="B156" s="15" t="s">
        <v>389</v>
      </c>
      <c r="C156" s="26"/>
      <c r="D156" s="26"/>
      <c r="E156" s="28"/>
      <c r="F156" s="29">
        <v>0</v>
      </c>
    </row>
    <row r="157" spans="1:7" x14ac:dyDescent="0.2">
      <c r="A157" s="14" t="s">
        <v>390</v>
      </c>
      <c r="B157" s="15" t="s">
        <v>391</v>
      </c>
      <c r="C157" s="26"/>
      <c r="D157" s="26"/>
      <c r="E157" s="28"/>
      <c r="F157" s="29">
        <v>0</v>
      </c>
    </row>
    <row r="158" spans="1:7" x14ac:dyDescent="0.2">
      <c r="A158" s="14" t="s">
        <v>392</v>
      </c>
      <c r="B158" s="15" t="s">
        <v>393</v>
      </c>
      <c r="C158" s="26"/>
      <c r="D158" s="26"/>
      <c r="E158" s="28"/>
      <c r="F158" s="29">
        <v>0</v>
      </c>
    </row>
    <row r="159" spans="1:7" x14ac:dyDescent="0.2">
      <c r="A159" s="14" t="s">
        <v>394</v>
      </c>
      <c r="B159" s="15" t="s">
        <v>395</v>
      </c>
      <c r="C159" s="26"/>
      <c r="D159" s="26"/>
      <c r="E159" s="28"/>
      <c r="F159" s="29">
        <v>0</v>
      </c>
    </row>
    <row r="160" spans="1:7" x14ac:dyDescent="0.2">
      <c r="A160" s="14" t="s">
        <v>396</v>
      </c>
      <c r="B160" s="15" t="s">
        <v>397</v>
      </c>
      <c r="C160" s="26"/>
      <c r="D160" s="26"/>
      <c r="E160" s="28"/>
      <c r="F160" s="29">
        <v>0</v>
      </c>
      <c r="G160" s="56"/>
    </row>
    <row r="161" spans="1:7" x14ac:dyDescent="0.2">
      <c r="A161" s="14" t="s">
        <v>398</v>
      </c>
      <c r="B161" s="15" t="s">
        <v>399</v>
      </c>
      <c r="C161" s="26"/>
      <c r="D161" s="26"/>
      <c r="E161" s="28"/>
      <c r="F161" s="29">
        <v>0</v>
      </c>
      <c r="G161" s="64"/>
    </row>
    <row r="162" spans="1:7" x14ac:dyDescent="0.2">
      <c r="A162" s="14" t="s">
        <v>400</v>
      </c>
      <c r="B162" s="15" t="s">
        <v>401</v>
      </c>
      <c r="C162" s="26"/>
      <c r="D162" s="30"/>
      <c r="E162" s="28"/>
      <c r="F162" s="29">
        <v>0</v>
      </c>
      <c r="G162" s="56"/>
    </row>
    <row r="163" spans="1:7" x14ac:dyDescent="0.2">
      <c r="A163" s="13" t="s">
        <v>402</v>
      </c>
      <c r="B163" s="25" t="s">
        <v>10</v>
      </c>
      <c r="C163" s="26"/>
      <c r="D163" s="27">
        <f>SUM(C164:C169)</f>
        <v>0</v>
      </c>
      <c r="E163" s="28"/>
      <c r="F163" s="29">
        <v>0</v>
      </c>
      <c r="G163" s="65"/>
    </row>
    <row r="164" spans="1:7" x14ac:dyDescent="0.2">
      <c r="A164" s="14" t="s">
        <v>403</v>
      </c>
      <c r="B164" s="15" t="s">
        <v>404</v>
      </c>
      <c r="C164" s="26"/>
      <c r="D164" s="26"/>
      <c r="E164" s="28"/>
      <c r="F164" s="29">
        <v>0</v>
      </c>
      <c r="G164" s="64"/>
    </row>
    <row r="165" spans="1:7" x14ac:dyDescent="0.2">
      <c r="A165" s="14" t="s">
        <v>405</v>
      </c>
      <c r="B165" s="15" t="s">
        <v>406</v>
      </c>
      <c r="C165" s="26"/>
      <c r="D165" s="26"/>
      <c r="E165" s="28"/>
      <c r="F165" s="29">
        <v>0</v>
      </c>
      <c r="G165" s="64"/>
    </row>
    <row r="166" spans="1:7" x14ac:dyDescent="0.2">
      <c r="A166" s="14" t="s">
        <v>407</v>
      </c>
      <c r="B166" s="15" t="s">
        <v>408</v>
      </c>
      <c r="C166" s="26"/>
      <c r="D166" s="26"/>
      <c r="E166" s="28"/>
      <c r="F166" s="29">
        <v>0</v>
      </c>
      <c r="G166" s="56"/>
    </row>
    <row r="167" spans="1:7" x14ac:dyDescent="0.2">
      <c r="A167" s="14" t="s">
        <v>409</v>
      </c>
      <c r="B167" s="15" t="s">
        <v>410</v>
      </c>
      <c r="C167" s="26"/>
      <c r="D167" s="26"/>
      <c r="E167" s="28"/>
      <c r="F167" s="29">
        <v>0</v>
      </c>
      <c r="G167" s="65"/>
    </row>
    <row r="168" spans="1:7" x14ac:dyDescent="0.2">
      <c r="A168" s="14" t="s">
        <v>411</v>
      </c>
      <c r="B168" s="15" t="s">
        <v>412</v>
      </c>
      <c r="C168" s="26"/>
      <c r="D168" s="26"/>
      <c r="E168" s="28"/>
      <c r="F168" s="29">
        <v>0</v>
      </c>
      <c r="G168" s="64"/>
    </row>
    <row r="169" spans="1:7" x14ac:dyDescent="0.2">
      <c r="A169" s="14" t="s">
        <v>413</v>
      </c>
      <c r="B169" s="15" t="s">
        <v>414</v>
      </c>
      <c r="C169" s="26"/>
      <c r="D169" s="26"/>
      <c r="E169" s="28"/>
      <c r="F169" s="29">
        <v>0</v>
      </c>
      <c r="G169" s="64"/>
    </row>
    <row r="170" spans="1:7" x14ac:dyDescent="0.2">
      <c r="A170" s="13" t="s">
        <v>415</v>
      </c>
      <c r="B170" s="25" t="s">
        <v>11</v>
      </c>
      <c r="C170" s="26"/>
      <c r="D170" s="27">
        <f>SUM(C171:C189)</f>
        <v>0</v>
      </c>
      <c r="E170" s="28"/>
      <c r="F170" s="29">
        <v>0</v>
      </c>
      <c r="G170" s="56"/>
    </row>
    <row r="171" spans="1:7" x14ac:dyDescent="0.2">
      <c r="A171" s="14" t="s">
        <v>416</v>
      </c>
      <c r="B171" s="15" t="s">
        <v>417</v>
      </c>
      <c r="C171" s="26"/>
      <c r="D171" s="26"/>
      <c r="E171" s="28"/>
      <c r="F171" s="29">
        <v>0</v>
      </c>
      <c r="G171" s="65"/>
    </row>
    <row r="172" spans="1:7" x14ac:dyDescent="0.2">
      <c r="A172" s="14" t="s">
        <v>418</v>
      </c>
      <c r="B172" s="15" t="s">
        <v>419</v>
      </c>
      <c r="C172" s="26"/>
      <c r="D172" s="26"/>
      <c r="E172" s="28"/>
      <c r="F172" s="29">
        <v>0</v>
      </c>
    </row>
    <row r="173" spans="1:7" x14ac:dyDescent="0.2">
      <c r="A173" s="14" t="s">
        <v>420</v>
      </c>
      <c r="B173" s="15" t="s">
        <v>421</v>
      </c>
      <c r="C173" s="26"/>
      <c r="D173" s="26"/>
      <c r="E173" s="28"/>
      <c r="F173" s="29">
        <v>0</v>
      </c>
    </row>
    <row r="174" spans="1:7" x14ac:dyDescent="0.2">
      <c r="A174" s="14" t="s">
        <v>422</v>
      </c>
      <c r="B174" s="15" t="s">
        <v>423</v>
      </c>
      <c r="C174" s="26"/>
      <c r="D174" s="26"/>
      <c r="E174" s="28"/>
      <c r="F174" s="29">
        <v>0</v>
      </c>
    </row>
    <row r="175" spans="1:7" ht="23.6" x14ac:dyDescent="0.2">
      <c r="A175" s="14" t="s">
        <v>424</v>
      </c>
      <c r="B175" s="15" t="s">
        <v>425</v>
      </c>
      <c r="C175" s="26"/>
      <c r="D175" s="26"/>
      <c r="E175" s="28"/>
      <c r="F175" s="29">
        <v>0</v>
      </c>
    </row>
    <row r="176" spans="1:7" ht="23.6" x14ac:dyDescent="0.2">
      <c r="A176" s="14" t="s">
        <v>426</v>
      </c>
      <c r="B176" s="15" t="s">
        <v>427</v>
      </c>
      <c r="C176" s="26"/>
      <c r="D176" s="26"/>
      <c r="E176" s="28"/>
      <c r="F176" s="29">
        <v>0</v>
      </c>
    </row>
    <row r="177" spans="1:6" ht="23.6" x14ac:dyDescent="0.2">
      <c r="A177" s="14" t="s">
        <v>428</v>
      </c>
      <c r="B177" s="15" t="s">
        <v>429</v>
      </c>
      <c r="C177" s="26"/>
      <c r="D177" s="26"/>
      <c r="E177" s="28"/>
      <c r="F177" s="29">
        <v>0</v>
      </c>
    </row>
    <row r="178" spans="1:6" ht="23.6" x14ac:dyDescent="0.2">
      <c r="A178" s="14" t="s">
        <v>430</v>
      </c>
      <c r="B178" s="15" t="s">
        <v>431</v>
      </c>
      <c r="C178" s="26"/>
      <c r="D178" s="26"/>
      <c r="E178" s="28"/>
      <c r="F178" s="29">
        <v>0</v>
      </c>
    </row>
    <row r="179" spans="1:6" ht="23.6" x14ac:dyDescent="0.2">
      <c r="A179" s="14" t="s">
        <v>432</v>
      </c>
      <c r="B179" s="15" t="s">
        <v>433</v>
      </c>
      <c r="C179" s="26"/>
      <c r="D179" s="26"/>
      <c r="E179" s="28"/>
      <c r="F179" s="29">
        <v>0</v>
      </c>
    </row>
    <row r="180" spans="1:6" ht="23.6" x14ac:dyDescent="0.2">
      <c r="A180" s="14" t="s">
        <v>434</v>
      </c>
      <c r="B180" s="15" t="s">
        <v>435</v>
      </c>
      <c r="C180" s="26"/>
      <c r="D180" s="30"/>
      <c r="E180" s="28"/>
      <c r="F180" s="29">
        <v>0</v>
      </c>
    </row>
    <row r="181" spans="1:6" x14ac:dyDescent="0.2">
      <c r="A181" s="14" t="s">
        <v>436</v>
      </c>
      <c r="B181" s="15" t="s">
        <v>437</v>
      </c>
      <c r="C181" s="26"/>
      <c r="D181" s="26"/>
      <c r="E181" s="28"/>
      <c r="F181" s="29">
        <v>0</v>
      </c>
    </row>
    <row r="182" spans="1:6" x14ac:dyDescent="0.2">
      <c r="A182" s="14" t="s">
        <v>438</v>
      </c>
      <c r="B182" s="15" t="s">
        <v>439</v>
      </c>
      <c r="C182" s="26"/>
      <c r="D182" s="26"/>
      <c r="E182" s="28"/>
      <c r="F182" s="29">
        <v>0</v>
      </c>
    </row>
    <row r="183" spans="1:6" x14ac:dyDescent="0.2">
      <c r="A183" s="14" t="s">
        <v>440</v>
      </c>
      <c r="B183" s="15" t="s">
        <v>441</v>
      </c>
      <c r="C183" s="26"/>
      <c r="D183" s="26"/>
      <c r="E183" s="28"/>
      <c r="F183" s="29">
        <v>0</v>
      </c>
    </row>
    <row r="184" spans="1:6" x14ac:dyDescent="0.2">
      <c r="A184" s="14" t="s">
        <v>442</v>
      </c>
      <c r="B184" s="15" t="s">
        <v>443</v>
      </c>
      <c r="C184" s="26"/>
      <c r="D184" s="26"/>
      <c r="E184" s="28"/>
      <c r="F184" s="29">
        <v>0</v>
      </c>
    </row>
    <row r="185" spans="1:6" x14ac:dyDescent="0.2">
      <c r="A185" s="14" t="s">
        <v>444</v>
      </c>
      <c r="B185" s="15" t="s">
        <v>445</v>
      </c>
      <c r="C185" s="26"/>
      <c r="D185" s="26"/>
      <c r="E185" s="28"/>
      <c r="F185" s="29">
        <v>0</v>
      </c>
    </row>
    <row r="186" spans="1:6" x14ac:dyDescent="0.2">
      <c r="A186" s="14" t="s">
        <v>446</v>
      </c>
      <c r="B186" s="15" t="s">
        <v>447</v>
      </c>
      <c r="C186" s="26"/>
      <c r="D186" s="30"/>
      <c r="E186" s="28"/>
      <c r="F186" s="29">
        <v>0</v>
      </c>
    </row>
    <row r="187" spans="1:6" x14ac:dyDescent="0.2">
      <c r="A187" s="14" t="s">
        <v>448</v>
      </c>
      <c r="B187" s="15" t="s">
        <v>449</v>
      </c>
      <c r="C187" s="26"/>
      <c r="D187" s="26"/>
      <c r="E187" s="28"/>
      <c r="F187" s="29">
        <v>0</v>
      </c>
    </row>
    <row r="188" spans="1:6" x14ac:dyDescent="0.2">
      <c r="A188" s="14" t="s">
        <v>450</v>
      </c>
      <c r="B188" s="15" t="s">
        <v>451</v>
      </c>
      <c r="C188" s="26"/>
      <c r="D188" s="26"/>
      <c r="E188" s="28"/>
      <c r="F188" s="29">
        <v>0</v>
      </c>
    </row>
    <row r="189" spans="1:6" x14ac:dyDescent="0.2">
      <c r="A189" s="16" t="s">
        <v>452</v>
      </c>
      <c r="B189" s="21" t="s">
        <v>453</v>
      </c>
      <c r="C189" s="22"/>
      <c r="D189" s="22"/>
      <c r="E189" s="33">
        <f>SUM(D190:D359)</f>
        <v>0</v>
      </c>
      <c r="F189" s="24">
        <v>0</v>
      </c>
    </row>
    <row r="190" spans="1:6" x14ac:dyDescent="0.2">
      <c r="A190" s="13" t="s">
        <v>454</v>
      </c>
      <c r="B190" s="25" t="s">
        <v>455</v>
      </c>
      <c r="C190" s="26"/>
      <c r="D190" s="27">
        <f>SUM(C191:C211)</f>
        <v>0</v>
      </c>
      <c r="E190" s="28"/>
      <c r="F190" s="29">
        <v>0</v>
      </c>
    </row>
    <row r="191" spans="1:6" x14ac:dyDescent="0.2">
      <c r="A191" s="14" t="s">
        <v>456</v>
      </c>
      <c r="B191" s="15" t="s">
        <v>457</v>
      </c>
      <c r="C191" s="26"/>
      <c r="D191" s="26"/>
      <c r="E191" s="28"/>
      <c r="F191" s="29">
        <v>0</v>
      </c>
    </row>
    <row r="192" spans="1:6" x14ac:dyDescent="0.2">
      <c r="A192" s="14" t="s">
        <v>458</v>
      </c>
      <c r="B192" s="15" t="s">
        <v>459</v>
      </c>
      <c r="C192" s="26"/>
      <c r="D192" s="26"/>
      <c r="E192" s="28"/>
      <c r="F192" s="29">
        <v>0</v>
      </c>
    </row>
    <row r="193" spans="1:6" x14ac:dyDescent="0.2">
      <c r="A193" s="14" t="s">
        <v>460</v>
      </c>
      <c r="B193" s="15" t="s">
        <v>461</v>
      </c>
      <c r="C193" s="26"/>
      <c r="D193" s="26"/>
      <c r="E193" s="28"/>
      <c r="F193" s="29">
        <v>0</v>
      </c>
    </row>
    <row r="194" spans="1:6" x14ac:dyDescent="0.2">
      <c r="A194" s="14" t="s">
        <v>462</v>
      </c>
      <c r="B194" s="15" t="s">
        <v>463</v>
      </c>
      <c r="C194" s="26"/>
      <c r="D194" s="26"/>
      <c r="E194" s="28"/>
      <c r="F194" s="29">
        <v>0</v>
      </c>
    </row>
    <row r="195" spans="1:6" x14ac:dyDescent="0.2">
      <c r="A195" s="14" t="s">
        <v>464</v>
      </c>
      <c r="B195" s="15" t="s">
        <v>465</v>
      </c>
      <c r="C195" s="26"/>
      <c r="D195" s="26"/>
      <c r="E195" s="28"/>
      <c r="F195" s="29">
        <v>0</v>
      </c>
    </row>
    <row r="196" spans="1:6" x14ac:dyDescent="0.2">
      <c r="A196" s="14" t="s">
        <v>466</v>
      </c>
      <c r="B196" s="15" t="s">
        <v>467</v>
      </c>
      <c r="C196" s="34"/>
      <c r="D196" s="34"/>
      <c r="E196" s="27"/>
      <c r="F196" s="29">
        <v>0</v>
      </c>
    </row>
    <row r="197" spans="1:6" x14ac:dyDescent="0.2">
      <c r="A197" s="14" t="s">
        <v>468</v>
      </c>
      <c r="B197" s="15" t="s">
        <v>469</v>
      </c>
      <c r="C197" s="26"/>
      <c r="D197" s="30"/>
      <c r="E197" s="28"/>
      <c r="F197" s="29">
        <v>0</v>
      </c>
    </row>
    <row r="198" spans="1:6" x14ac:dyDescent="0.2">
      <c r="A198" s="14" t="s">
        <v>470</v>
      </c>
      <c r="B198" s="15" t="s">
        <v>471</v>
      </c>
      <c r="C198" s="26"/>
      <c r="D198" s="26"/>
      <c r="E198" s="28"/>
      <c r="F198" s="29">
        <v>0</v>
      </c>
    </row>
    <row r="199" spans="1:6" x14ac:dyDescent="0.2">
      <c r="A199" s="14" t="s">
        <v>472</v>
      </c>
      <c r="B199" s="15" t="s">
        <v>473</v>
      </c>
      <c r="C199" s="26"/>
      <c r="D199" s="26"/>
      <c r="E199" s="28"/>
      <c r="F199" s="29">
        <v>0</v>
      </c>
    </row>
    <row r="200" spans="1:6" x14ac:dyDescent="0.2">
      <c r="A200" s="14" t="s">
        <v>474</v>
      </c>
      <c r="B200" s="15" t="s">
        <v>475</v>
      </c>
      <c r="C200" s="26"/>
      <c r="D200" s="26"/>
      <c r="E200" s="28"/>
      <c r="F200" s="29">
        <v>0</v>
      </c>
    </row>
    <row r="201" spans="1:6" x14ac:dyDescent="0.2">
      <c r="A201" s="14" t="s">
        <v>476</v>
      </c>
      <c r="B201" s="15" t="s">
        <v>477</v>
      </c>
      <c r="C201" s="26"/>
      <c r="D201" s="26"/>
      <c r="E201" s="28"/>
      <c r="F201" s="29">
        <v>0</v>
      </c>
    </row>
    <row r="202" spans="1:6" x14ac:dyDescent="0.2">
      <c r="A202" s="14" t="s">
        <v>478</v>
      </c>
      <c r="B202" s="15" t="s">
        <v>479</v>
      </c>
      <c r="C202" s="26"/>
      <c r="D202" s="26"/>
      <c r="E202" s="28"/>
      <c r="F202" s="29">
        <v>0</v>
      </c>
    </row>
    <row r="203" spans="1:6" x14ac:dyDescent="0.2">
      <c r="A203" s="14" t="s">
        <v>480</v>
      </c>
      <c r="B203" s="15" t="s">
        <v>481</v>
      </c>
      <c r="C203" s="26"/>
      <c r="D203" s="26"/>
      <c r="E203" s="28"/>
      <c r="F203" s="29">
        <v>0</v>
      </c>
    </row>
    <row r="204" spans="1:6" x14ac:dyDescent="0.2">
      <c r="A204" s="14" t="s">
        <v>482</v>
      </c>
      <c r="B204" s="15" t="s">
        <v>483</v>
      </c>
      <c r="C204" s="26"/>
      <c r="D204" s="26"/>
      <c r="E204" s="28"/>
      <c r="F204" s="29">
        <v>0</v>
      </c>
    </row>
    <row r="205" spans="1:6" x14ac:dyDescent="0.2">
      <c r="A205" s="14" t="s">
        <v>484</v>
      </c>
      <c r="B205" s="15" t="s">
        <v>485</v>
      </c>
      <c r="C205" s="26"/>
      <c r="D205" s="26"/>
      <c r="E205" s="28"/>
      <c r="F205" s="29">
        <v>0</v>
      </c>
    </row>
    <row r="206" spans="1:6" ht="23.6" x14ac:dyDescent="0.2">
      <c r="A206" s="14" t="s">
        <v>486</v>
      </c>
      <c r="B206" s="15" t="s">
        <v>487</v>
      </c>
      <c r="C206" s="26"/>
      <c r="D206" s="26"/>
      <c r="E206" s="28"/>
      <c r="F206" s="29">
        <v>0</v>
      </c>
    </row>
    <row r="207" spans="1:6" x14ac:dyDescent="0.2">
      <c r="A207" s="14" t="s">
        <v>488</v>
      </c>
      <c r="B207" s="15" t="s">
        <v>489</v>
      </c>
      <c r="C207" s="26"/>
      <c r="D207" s="30"/>
      <c r="E207" s="28"/>
      <c r="F207" s="29">
        <v>0</v>
      </c>
    </row>
    <row r="208" spans="1:6" x14ac:dyDescent="0.2">
      <c r="A208" s="14" t="s">
        <v>490</v>
      </c>
      <c r="B208" s="15" t="s">
        <v>491</v>
      </c>
      <c r="C208" s="26"/>
      <c r="D208" s="26"/>
      <c r="E208" s="28"/>
      <c r="F208" s="29">
        <v>0</v>
      </c>
    </row>
    <row r="209" spans="1:6" x14ac:dyDescent="0.2">
      <c r="A209" s="14" t="s">
        <v>492</v>
      </c>
      <c r="B209" s="15" t="s">
        <v>493</v>
      </c>
      <c r="C209" s="26"/>
      <c r="D209" s="26"/>
      <c r="E209" s="28"/>
      <c r="F209" s="29">
        <v>0</v>
      </c>
    </row>
    <row r="210" spans="1:6" x14ac:dyDescent="0.2">
      <c r="A210" s="14" t="s">
        <v>494</v>
      </c>
      <c r="B210" s="15" t="s">
        <v>495</v>
      </c>
      <c r="C210" s="26"/>
      <c r="D210" s="26"/>
      <c r="E210" s="28"/>
      <c r="F210" s="29">
        <v>0</v>
      </c>
    </row>
    <row r="211" spans="1:6" x14ac:dyDescent="0.2">
      <c r="A211" s="14" t="s">
        <v>496</v>
      </c>
      <c r="B211" s="15" t="s">
        <v>497</v>
      </c>
      <c r="C211" s="26"/>
      <c r="D211" s="26"/>
      <c r="E211" s="28"/>
      <c r="F211" s="29">
        <v>0</v>
      </c>
    </row>
    <row r="212" spans="1:6" x14ac:dyDescent="0.2">
      <c r="A212" s="13" t="s">
        <v>498</v>
      </c>
      <c r="B212" s="25" t="s">
        <v>499</v>
      </c>
      <c r="C212" s="26"/>
      <c r="D212" s="27">
        <f>SUM(C213:C230)</f>
        <v>0</v>
      </c>
      <c r="E212" s="28"/>
      <c r="F212" s="29">
        <v>0</v>
      </c>
    </row>
    <row r="213" spans="1:6" x14ac:dyDescent="0.2">
      <c r="A213" s="14" t="s">
        <v>500</v>
      </c>
      <c r="B213" s="15" t="s">
        <v>501</v>
      </c>
      <c r="C213" s="26"/>
      <c r="D213" s="30"/>
      <c r="E213" s="28"/>
      <c r="F213" s="29">
        <v>0</v>
      </c>
    </row>
    <row r="214" spans="1:6" x14ac:dyDescent="0.2">
      <c r="A214" s="14" t="s">
        <v>502</v>
      </c>
      <c r="B214" s="15" t="s">
        <v>503</v>
      </c>
      <c r="C214" s="26"/>
      <c r="D214" s="26"/>
      <c r="E214" s="28"/>
      <c r="F214" s="29">
        <v>0</v>
      </c>
    </row>
    <row r="215" spans="1:6" x14ac:dyDescent="0.2">
      <c r="A215" s="14" t="s">
        <v>504</v>
      </c>
      <c r="B215" s="15" t="s">
        <v>505</v>
      </c>
      <c r="C215" s="26"/>
      <c r="D215" s="26"/>
      <c r="E215" s="28"/>
      <c r="F215" s="29">
        <v>0</v>
      </c>
    </row>
    <row r="216" spans="1:6" x14ac:dyDescent="0.2">
      <c r="A216" s="14" t="s">
        <v>506</v>
      </c>
      <c r="B216" s="15" t="s">
        <v>507</v>
      </c>
      <c r="C216" s="26"/>
      <c r="D216" s="26"/>
      <c r="E216" s="28"/>
      <c r="F216" s="29">
        <v>0</v>
      </c>
    </row>
    <row r="217" spans="1:6" ht="23.6" x14ac:dyDescent="0.2">
      <c r="A217" s="14" t="s">
        <v>508</v>
      </c>
      <c r="B217" s="15" t="s">
        <v>509</v>
      </c>
      <c r="C217" s="26"/>
      <c r="D217" s="26"/>
      <c r="E217" s="28"/>
      <c r="F217" s="29">
        <v>0</v>
      </c>
    </row>
    <row r="218" spans="1:6" ht="23.6" x14ac:dyDescent="0.2">
      <c r="A218" s="14" t="s">
        <v>510</v>
      </c>
      <c r="B218" s="15" t="s">
        <v>511</v>
      </c>
      <c r="C218" s="26"/>
      <c r="D218" s="26"/>
      <c r="E218" s="28"/>
      <c r="F218" s="29">
        <v>0</v>
      </c>
    </row>
    <row r="219" spans="1:6" x14ac:dyDescent="0.2">
      <c r="A219" s="14" t="s">
        <v>512</v>
      </c>
      <c r="B219" s="15" t="s">
        <v>513</v>
      </c>
      <c r="C219" s="26"/>
      <c r="D219" s="26"/>
      <c r="E219" s="28"/>
      <c r="F219" s="29">
        <v>0</v>
      </c>
    </row>
    <row r="220" spans="1:6" x14ac:dyDescent="0.2">
      <c r="A220" s="14" t="s">
        <v>514</v>
      </c>
      <c r="B220" s="15" t="s">
        <v>515</v>
      </c>
      <c r="C220" s="26"/>
      <c r="D220" s="26"/>
      <c r="E220" s="28"/>
      <c r="F220" s="29">
        <v>0</v>
      </c>
    </row>
    <row r="221" spans="1:6" x14ac:dyDescent="0.2">
      <c r="A221" s="14" t="s">
        <v>516</v>
      </c>
      <c r="B221" s="15" t="s">
        <v>517</v>
      </c>
      <c r="C221" s="26"/>
      <c r="D221" s="26"/>
      <c r="E221" s="28"/>
      <c r="F221" s="29">
        <v>0</v>
      </c>
    </row>
    <row r="222" spans="1:6" x14ac:dyDescent="0.2">
      <c r="A222" s="14" t="s">
        <v>518</v>
      </c>
      <c r="B222" s="15" t="s">
        <v>519</v>
      </c>
      <c r="C222" s="26"/>
      <c r="D222" s="26"/>
      <c r="E222" s="28"/>
      <c r="F222" s="29">
        <v>0</v>
      </c>
    </row>
    <row r="223" spans="1:6" x14ac:dyDescent="0.2">
      <c r="A223" s="14" t="s">
        <v>520</v>
      </c>
      <c r="B223" s="15" t="s">
        <v>521</v>
      </c>
      <c r="C223" s="26"/>
      <c r="D223" s="30"/>
      <c r="E223" s="28"/>
      <c r="F223" s="29">
        <v>0</v>
      </c>
    </row>
    <row r="224" spans="1:6" x14ac:dyDescent="0.2">
      <c r="A224" s="14" t="s">
        <v>522</v>
      </c>
      <c r="B224" s="15" t="s">
        <v>523</v>
      </c>
      <c r="C224" s="26"/>
      <c r="D224" s="26"/>
      <c r="E224" s="28"/>
      <c r="F224" s="29">
        <v>0</v>
      </c>
    </row>
    <row r="225" spans="1:6" x14ac:dyDescent="0.2">
      <c r="A225" s="14" t="s">
        <v>524</v>
      </c>
      <c r="B225" s="15" t="s">
        <v>525</v>
      </c>
      <c r="C225" s="26"/>
      <c r="D225" s="26"/>
      <c r="E225" s="28"/>
      <c r="F225" s="29">
        <v>0</v>
      </c>
    </row>
    <row r="226" spans="1:6" x14ac:dyDescent="0.2">
      <c r="A226" s="14" t="s">
        <v>526</v>
      </c>
      <c r="B226" s="15" t="s">
        <v>527</v>
      </c>
      <c r="C226" s="26"/>
      <c r="D226" s="26"/>
      <c r="E226" s="28"/>
      <c r="F226" s="29">
        <v>0</v>
      </c>
    </row>
    <row r="227" spans="1:6" x14ac:dyDescent="0.2">
      <c r="A227" s="14" t="s">
        <v>536</v>
      </c>
      <c r="B227" s="15" t="s">
        <v>537</v>
      </c>
      <c r="C227" s="26"/>
      <c r="D227" s="26"/>
      <c r="E227" s="28"/>
      <c r="F227" s="29">
        <v>0</v>
      </c>
    </row>
    <row r="228" spans="1:6" x14ac:dyDescent="0.2">
      <c r="A228" s="14" t="s">
        <v>538</v>
      </c>
      <c r="B228" s="15" t="s">
        <v>539</v>
      </c>
      <c r="C228" s="26"/>
      <c r="D228" s="26"/>
      <c r="E228" s="28"/>
      <c r="F228" s="29">
        <v>0</v>
      </c>
    </row>
    <row r="229" spans="1:6" x14ac:dyDescent="0.2">
      <c r="A229" s="14" t="s">
        <v>540</v>
      </c>
      <c r="B229" s="15" t="s">
        <v>541</v>
      </c>
      <c r="C229" s="26"/>
      <c r="D229" s="26"/>
      <c r="E229" s="28"/>
      <c r="F229" s="29">
        <v>0</v>
      </c>
    </row>
    <row r="230" spans="1:6" x14ac:dyDescent="0.2">
      <c r="A230" s="14" t="s">
        <v>542</v>
      </c>
      <c r="B230" s="15" t="s">
        <v>543</v>
      </c>
      <c r="C230" s="26"/>
      <c r="D230" s="26"/>
      <c r="E230" s="28"/>
      <c r="F230" s="29">
        <v>0</v>
      </c>
    </row>
    <row r="231" spans="1:6" x14ac:dyDescent="0.2">
      <c r="A231" s="13" t="s">
        <v>544</v>
      </c>
      <c r="B231" s="25" t="s">
        <v>545</v>
      </c>
      <c r="C231" s="26"/>
      <c r="D231" s="27">
        <f>SUM(C232:C252)</f>
        <v>0</v>
      </c>
      <c r="E231" s="28"/>
      <c r="F231" s="29">
        <v>0</v>
      </c>
    </row>
    <row r="232" spans="1:6" x14ac:dyDescent="0.2">
      <c r="A232" s="14" t="s">
        <v>546</v>
      </c>
      <c r="B232" s="15" t="s">
        <v>547</v>
      </c>
      <c r="C232" s="26"/>
      <c r="D232" s="30"/>
      <c r="E232" s="28"/>
      <c r="F232" s="29">
        <v>0</v>
      </c>
    </row>
    <row r="233" spans="1:6" x14ac:dyDescent="0.2">
      <c r="A233" s="14" t="s">
        <v>548</v>
      </c>
      <c r="B233" s="15" t="s">
        <v>549</v>
      </c>
      <c r="C233" s="26"/>
      <c r="D233" s="26"/>
      <c r="E233" s="28"/>
      <c r="F233" s="29">
        <v>0</v>
      </c>
    </row>
    <row r="234" spans="1:6" ht="23.6" x14ac:dyDescent="0.2">
      <c r="A234" s="14" t="s">
        <v>550</v>
      </c>
      <c r="B234" s="15" t="s">
        <v>551</v>
      </c>
      <c r="C234" s="26"/>
      <c r="D234" s="26"/>
      <c r="E234" s="28"/>
      <c r="F234" s="29">
        <v>0</v>
      </c>
    </row>
    <row r="235" spans="1:6" ht="23.6" x14ac:dyDescent="0.2">
      <c r="A235" s="14" t="s">
        <v>552</v>
      </c>
      <c r="B235" s="15" t="s">
        <v>553</v>
      </c>
      <c r="C235" s="26"/>
      <c r="D235" s="26"/>
      <c r="E235" s="28"/>
      <c r="F235" s="29">
        <v>0</v>
      </c>
    </row>
    <row r="236" spans="1:6" ht="23.6" x14ac:dyDescent="0.2">
      <c r="A236" s="14" t="s">
        <v>554</v>
      </c>
      <c r="B236" s="15" t="s">
        <v>555</v>
      </c>
      <c r="C236" s="26"/>
      <c r="D236" s="30"/>
      <c r="E236" s="28"/>
      <c r="F236" s="29">
        <v>0</v>
      </c>
    </row>
    <row r="237" spans="1:6" x14ac:dyDescent="0.2">
      <c r="A237" s="14" t="s">
        <v>556</v>
      </c>
      <c r="B237" s="15" t="s">
        <v>557</v>
      </c>
      <c r="C237" s="26"/>
      <c r="D237" s="26"/>
      <c r="E237" s="28"/>
      <c r="F237" s="29">
        <v>0</v>
      </c>
    </row>
    <row r="238" spans="1:6" x14ac:dyDescent="0.2">
      <c r="A238" s="14" t="s">
        <v>558</v>
      </c>
      <c r="B238" s="15" t="s">
        <v>559</v>
      </c>
      <c r="C238" s="26"/>
      <c r="D238" s="26"/>
      <c r="E238" s="28"/>
      <c r="F238" s="29">
        <v>0</v>
      </c>
    </row>
    <row r="239" spans="1:6" x14ac:dyDescent="0.2">
      <c r="A239" s="14" t="s">
        <v>560</v>
      </c>
      <c r="B239" s="15" t="s">
        <v>561</v>
      </c>
      <c r="C239" s="26"/>
      <c r="D239" s="26"/>
      <c r="E239" s="28"/>
      <c r="F239" s="29">
        <v>0</v>
      </c>
    </row>
    <row r="240" spans="1:6" x14ac:dyDescent="0.2">
      <c r="A240" s="14" t="s">
        <v>562</v>
      </c>
      <c r="B240" s="15" t="s">
        <v>563</v>
      </c>
      <c r="C240" s="26"/>
      <c r="D240" s="26"/>
      <c r="E240" s="28"/>
      <c r="F240" s="29">
        <v>0</v>
      </c>
    </row>
    <row r="241" spans="1:6" x14ac:dyDescent="0.2">
      <c r="A241" s="14" t="s">
        <v>564</v>
      </c>
      <c r="B241" s="15" t="s">
        <v>565</v>
      </c>
      <c r="C241" s="26"/>
      <c r="D241" s="26"/>
      <c r="E241" s="28"/>
      <c r="F241" s="29">
        <v>0</v>
      </c>
    </row>
    <row r="242" spans="1:6" x14ac:dyDescent="0.2">
      <c r="A242" s="14" t="s">
        <v>566</v>
      </c>
      <c r="B242" s="15" t="s">
        <v>567</v>
      </c>
      <c r="C242" s="26"/>
      <c r="D242" s="26"/>
      <c r="E242" s="28"/>
      <c r="F242" s="29">
        <v>0</v>
      </c>
    </row>
    <row r="243" spans="1:6" x14ac:dyDescent="0.2">
      <c r="A243" s="14" t="s">
        <v>568</v>
      </c>
      <c r="B243" s="15" t="s">
        <v>569</v>
      </c>
      <c r="C243" s="26"/>
      <c r="D243" s="30"/>
      <c r="E243" s="28"/>
      <c r="F243" s="29">
        <v>0</v>
      </c>
    </row>
    <row r="244" spans="1:6" x14ac:dyDescent="0.2">
      <c r="A244" s="14" t="s">
        <v>570</v>
      </c>
      <c r="B244" s="15" t="s">
        <v>571</v>
      </c>
      <c r="C244" s="26"/>
      <c r="D244" s="26"/>
      <c r="E244" s="28"/>
      <c r="F244" s="29">
        <v>0</v>
      </c>
    </row>
    <row r="245" spans="1:6" x14ac:dyDescent="0.2">
      <c r="A245" s="14" t="s">
        <v>572</v>
      </c>
      <c r="B245" s="15" t="s">
        <v>573</v>
      </c>
      <c r="C245" s="26"/>
      <c r="D245" s="30"/>
      <c r="E245" s="28"/>
      <c r="F245" s="29">
        <v>0</v>
      </c>
    </row>
    <row r="246" spans="1:6" x14ac:dyDescent="0.2">
      <c r="A246" s="14" t="s">
        <v>574</v>
      </c>
      <c r="B246" s="15" t="s">
        <v>575</v>
      </c>
      <c r="C246" s="26"/>
      <c r="D246" s="26"/>
      <c r="E246" s="28"/>
      <c r="F246" s="29">
        <v>0</v>
      </c>
    </row>
    <row r="247" spans="1:6" x14ac:dyDescent="0.2">
      <c r="A247" s="14" t="s">
        <v>576</v>
      </c>
      <c r="B247" s="15" t="s">
        <v>577</v>
      </c>
      <c r="C247" s="26"/>
      <c r="D247" s="26"/>
      <c r="E247" s="28"/>
      <c r="F247" s="29">
        <v>0</v>
      </c>
    </row>
    <row r="248" spans="1:6" x14ac:dyDescent="0.2">
      <c r="A248" s="14" t="s">
        <v>578</v>
      </c>
      <c r="B248" s="15" t="s">
        <v>579</v>
      </c>
      <c r="C248" s="26"/>
      <c r="D248" s="26"/>
      <c r="E248" s="28"/>
      <c r="F248" s="29">
        <v>0</v>
      </c>
    </row>
    <row r="249" spans="1:6" x14ac:dyDescent="0.2">
      <c r="A249" s="14" t="s">
        <v>580</v>
      </c>
      <c r="B249" s="15" t="s">
        <v>581</v>
      </c>
      <c r="C249" s="26"/>
      <c r="D249" s="26"/>
      <c r="E249" s="28"/>
      <c r="F249" s="29">
        <v>0</v>
      </c>
    </row>
    <row r="250" spans="1:6" x14ac:dyDescent="0.2">
      <c r="A250" s="14" t="s">
        <v>582</v>
      </c>
      <c r="B250" s="15" t="s">
        <v>583</v>
      </c>
      <c r="C250" s="26"/>
      <c r="D250" s="26"/>
      <c r="E250" s="28"/>
      <c r="F250" s="29">
        <v>0</v>
      </c>
    </row>
    <row r="251" spans="1:6" x14ac:dyDescent="0.2">
      <c r="A251" s="14" t="s">
        <v>584</v>
      </c>
      <c r="B251" s="15" t="s">
        <v>585</v>
      </c>
      <c r="C251" s="26"/>
      <c r="D251" s="30"/>
      <c r="E251" s="28"/>
      <c r="F251" s="29">
        <v>0</v>
      </c>
    </row>
    <row r="252" spans="1:6" x14ac:dyDescent="0.2">
      <c r="A252" s="14" t="s">
        <v>586</v>
      </c>
      <c r="B252" s="15" t="s">
        <v>587</v>
      </c>
      <c r="C252" s="26"/>
      <c r="D252" s="26"/>
      <c r="E252" s="28"/>
      <c r="F252" s="29">
        <v>0</v>
      </c>
    </row>
    <row r="253" spans="1:6" x14ac:dyDescent="0.2">
      <c r="A253" s="13" t="s">
        <v>588</v>
      </c>
      <c r="B253" s="25" t="s">
        <v>12</v>
      </c>
      <c r="C253" s="26"/>
      <c r="D253" s="27">
        <f>SUM(C254:C271)</f>
        <v>0</v>
      </c>
      <c r="E253" s="28"/>
      <c r="F253" s="29">
        <v>0</v>
      </c>
    </row>
    <row r="254" spans="1:6" x14ac:dyDescent="0.2">
      <c r="A254" s="14" t="s">
        <v>589</v>
      </c>
      <c r="B254" s="15" t="s">
        <v>590</v>
      </c>
      <c r="C254" s="26"/>
      <c r="D254" s="26"/>
      <c r="E254" s="28"/>
      <c r="F254" s="29">
        <v>0</v>
      </c>
    </row>
    <row r="255" spans="1:6" x14ac:dyDescent="0.2">
      <c r="A255" s="14" t="s">
        <v>591</v>
      </c>
      <c r="B255" s="15" t="s">
        <v>592</v>
      </c>
      <c r="C255" s="34"/>
      <c r="D255" s="34"/>
      <c r="E255" s="27"/>
      <c r="F255" s="29">
        <v>0</v>
      </c>
    </row>
    <row r="256" spans="1:6" x14ac:dyDescent="0.2">
      <c r="A256" s="14" t="s">
        <v>593</v>
      </c>
      <c r="B256" s="15" t="s">
        <v>594</v>
      </c>
      <c r="C256" s="26"/>
      <c r="D256" s="30"/>
      <c r="E256" s="28"/>
      <c r="F256" s="29">
        <v>0</v>
      </c>
    </row>
    <row r="257" spans="1:6" x14ac:dyDescent="0.2">
      <c r="A257" s="14" t="s">
        <v>595</v>
      </c>
      <c r="B257" s="15" t="s">
        <v>596</v>
      </c>
      <c r="C257" s="26"/>
      <c r="D257" s="26"/>
      <c r="E257" s="28"/>
      <c r="F257" s="29">
        <v>0</v>
      </c>
    </row>
    <row r="258" spans="1:6" x14ac:dyDescent="0.2">
      <c r="A258" s="14" t="s">
        <v>597</v>
      </c>
      <c r="B258" s="15" t="s">
        <v>598</v>
      </c>
      <c r="C258" s="26"/>
      <c r="D258" s="26"/>
      <c r="E258" s="28"/>
      <c r="F258" s="29">
        <v>0</v>
      </c>
    </row>
    <row r="259" spans="1:6" x14ac:dyDescent="0.2">
      <c r="A259" s="14" t="s">
        <v>599</v>
      </c>
      <c r="B259" s="15" t="s">
        <v>600</v>
      </c>
      <c r="C259" s="26"/>
      <c r="D259" s="26"/>
      <c r="E259" s="28"/>
      <c r="F259" s="29">
        <v>0</v>
      </c>
    </row>
    <row r="260" spans="1:6" x14ac:dyDescent="0.2">
      <c r="A260" s="14" t="s">
        <v>601</v>
      </c>
      <c r="B260" s="15" t="s">
        <v>602</v>
      </c>
      <c r="C260" s="26"/>
      <c r="D260" s="26"/>
      <c r="E260" s="28"/>
      <c r="F260" s="29">
        <v>0</v>
      </c>
    </row>
    <row r="261" spans="1:6" x14ac:dyDescent="0.2">
      <c r="A261" s="14" t="s">
        <v>603</v>
      </c>
      <c r="B261" s="15" t="s">
        <v>604</v>
      </c>
      <c r="C261" s="26"/>
      <c r="D261" s="26"/>
      <c r="E261" s="28"/>
      <c r="F261" s="29">
        <v>0</v>
      </c>
    </row>
    <row r="262" spans="1:6" x14ac:dyDescent="0.2">
      <c r="A262" s="14" t="s">
        <v>605</v>
      </c>
      <c r="B262" s="15" t="s">
        <v>606</v>
      </c>
      <c r="C262" s="26"/>
      <c r="D262" s="26"/>
      <c r="E262" s="28"/>
      <c r="F262" s="29">
        <v>0</v>
      </c>
    </row>
    <row r="263" spans="1:6" x14ac:dyDescent="0.2">
      <c r="A263" s="14" t="s">
        <v>607</v>
      </c>
      <c r="B263" s="15" t="s">
        <v>608</v>
      </c>
      <c r="C263" s="26"/>
      <c r="D263" s="30"/>
      <c r="E263" s="28"/>
      <c r="F263" s="29">
        <v>0</v>
      </c>
    </row>
    <row r="264" spans="1:6" x14ac:dyDescent="0.2">
      <c r="A264" s="14" t="s">
        <v>609</v>
      </c>
      <c r="B264" s="15" t="s">
        <v>610</v>
      </c>
      <c r="C264" s="26"/>
      <c r="D264" s="26"/>
      <c r="E264" s="28"/>
      <c r="F264" s="29">
        <v>0</v>
      </c>
    </row>
    <row r="265" spans="1:6" x14ac:dyDescent="0.2">
      <c r="A265" s="14" t="s">
        <v>611</v>
      </c>
      <c r="B265" s="15" t="s">
        <v>612</v>
      </c>
      <c r="C265" s="26"/>
      <c r="D265" s="26"/>
      <c r="E265" s="28"/>
      <c r="F265" s="29">
        <v>0</v>
      </c>
    </row>
    <row r="266" spans="1:6" x14ac:dyDescent="0.2">
      <c r="A266" s="14" t="s">
        <v>613</v>
      </c>
      <c r="B266" s="15" t="s">
        <v>614</v>
      </c>
      <c r="C266" s="26"/>
      <c r="D266" s="26"/>
      <c r="E266" s="28"/>
      <c r="F266" s="29">
        <v>0</v>
      </c>
    </row>
    <row r="267" spans="1:6" x14ac:dyDescent="0.2">
      <c r="A267" s="14" t="s">
        <v>615</v>
      </c>
      <c r="B267" s="15" t="s">
        <v>616</v>
      </c>
      <c r="C267" s="26"/>
      <c r="D267" s="26"/>
      <c r="E267" s="28"/>
      <c r="F267" s="29">
        <v>0</v>
      </c>
    </row>
    <row r="268" spans="1:6" x14ac:dyDescent="0.2">
      <c r="A268" s="14" t="s">
        <v>617</v>
      </c>
      <c r="B268" s="15" t="s">
        <v>618</v>
      </c>
      <c r="C268" s="26"/>
      <c r="D268" s="30"/>
      <c r="E268" s="28"/>
      <c r="F268" s="29">
        <v>0</v>
      </c>
    </row>
    <row r="269" spans="1:6" x14ac:dyDescent="0.2">
      <c r="A269" s="14" t="s">
        <v>619</v>
      </c>
      <c r="B269" s="15" t="s">
        <v>620</v>
      </c>
      <c r="C269" s="26"/>
      <c r="D269" s="26"/>
      <c r="E269" s="28"/>
      <c r="F269" s="29">
        <v>0</v>
      </c>
    </row>
    <row r="270" spans="1:6" x14ac:dyDescent="0.2">
      <c r="A270" s="14" t="s">
        <v>625</v>
      </c>
      <c r="B270" s="15" t="s">
        <v>626</v>
      </c>
      <c r="C270" s="26"/>
      <c r="D270" s="26"/>
      <c r="E270" s="28"/>
      <c r="F270" s="29">
        <v>0</v>
      </c>
    </row>
    <row r="271" spans="1:6" x14ac:dyDescent="0.2">
      <c r="A271" s="14" t="s">
        <v>627</v>
      </c>
      <c r="B271" s="15" t="s">
        <v>628</v>
      </c>
      <c r="C271" s="26"/>
      <c r="D271" s="30"/>
      <c r="E271" s="28"/>
      <c r="F271" s="29">
        <v>0</v>
      </c>
    </row>
    <row r="272" spans="1:6" x14ac:dyDescent="0.2">
      <c r="A272" s="13" t="s">
        <v>629</v>
      </c>
      <c r="B272" s="25" t="s">
        <v>630</v>
      </c>
      <c r="C272" s="26"/>
      <c r="D272" s="27">
        <f>SUM(C273:C290)</f>
        <v>0</v>
      </c>
      <c r="E272" s="28"/>
      <c r="F272" s="29">
        <v>0</v>
      </c>
    </row>
    <row r="273" spans="1:6" x14ac:dyDescent="0.2">
      <c r="A273" s="14" t="s">
        <v>631</v>
      </c>
      <c r="B273" s="15" t="s">
        <v>632</v>
      </c>
      <c r="C273" s="26"/>
      <c r="D273" s="26"/>
      <c r="E273" s="28"/>
      <c r="F273" s="29">
        <v>0</v>
      </c>
    </row>
    <row r="274" spans="1:6" x14ac:dyDescent="0.2">
      <c r="A274" s="14" t="s">
        <v>633</v>
      </c>
      <c r="B274" s="15" t="s">
        <v>634</v>
      </c>
      <c r="C274" s="26"/>
      <c r="D274" s="26"/>
      <c r="E274" s="28"/>
      <c r="F274" s="29">
        <v>0</v>
      </c>
    </row>
    <row r="275" spans="1:6" ht="23.6" x14ac:dyDescent="0.2">
      <c r="A275" s="14" t="s">
        <v>635</v>
      </c>
      <c r="B275" s="15" t="s">
        <v>636</v>
      </c>
      <c r="C275" s="26"/>
      <c r="D275" s="26"/>
      <c r="E275" s="28"/>
      <c r="F275" s="29">
        <v>0</v>
      </c>
    </row>
    <row r="276" spans="1:6" ht="23.6" x14ac:dyDescent="0.2">
      <c r="A276" s="14" t="s">
        <v>637</v>
      </c>
      <c r="B276" s="15" t="s">
        <v>638</v>
      </c>
      <c r="C276" s="26"/>
      <c r="D276" s="26"/>
      <c r="E276" s="28"/>
      <c r="F276" s="29">
        <v>0</v>
      </c>
    </row>
    <row r="277" spans="1:6" ht="23.6" x14ac:dyDescent="0.2">
      <c r="A277" s="14" t="s">
        <v>639</v>
      </c>
      <c r="B277" s="15" t="s">
        <v>640</v>
      </c>
      <c r="C277" s="26"/>
      <c r="D277" s="26"/>
      <c r="E277" s="28"/>
      <c r="F277" s="29">
        <v>0</v>
      </c>
    </row>
    <row r="278" spans="1:6" ht="23.6" x14ac:dyDescent="0.2">
      <c r="A278" s="14" t="s">
        <v>641</v>
      </c>
      <c r="B278" s="15" t="s">
        <v>642</v>
      </c>
      <c r="C278" s="26"/>
      <c r="D278" s="30"/>
      <c r="E278" s="28"/>
      <c r="F278" s="29">
        <v>0</v>
      </c>
    </row>
    <row r="279" spans="1:6" ht="23.6" x14ac:dyDescent="0.2">
      <c r="A279" s="14" t="s">
        <v>643</v>
      </c>
      <c r="B279" s="15" t="s">
        <v>644</v>
      </c>
      <c r="C279" s="26"/>
      <c r="D279" s="26"/>
      <c r="E279" s="28"/>
      <c r="F279" s="29">
        <v>0</v>
      </c>
    </row>
    <row r="280" spans="1:6" ht="23.6" x14ac:dyDescent="0.2">
      <c r="A280" s="14" t="s">
        <v>645</v>
      </c>
      <c r="B280" s="15" t="s">
        <v>646</v>
      </c>
      <c r="C280" s="26"/>
      <c r="D280" s="30"/>
      <c r="E280" s="28"/>
      <c r="F280" s="29">
        <v>0</v>
      </c>
    </row>
    <row r="281" spans="1:6" x14ac:dyDescent="0.2">
      <c r="A281" s="14" t="s">
        <v>647</v>
      </c>
      <c r="B281" s="15" t="s">
        <v>648</v>
      </c>
      <c r="C281" s="26"/>
      <c r="D281" s="26"/>
      <c r="E281" s="28"/>
      <c r="F281" s="29">
        <v>0</v>
      </c>
    </row>
    <row r="282" spans="1:6" x14ac:dyDescent="0.2">
      <c r="A282" s="14" t="s">
        <v>649</v>
      </c>
      <c r="B282" s="15" t="s">
        <v>650</v>
      </c>
      <c r="C282" s="26"/>
      <c r="D282" s="26"/>
      <c r="E282" s="28"/>
      <c r="F282" s="29">
        <v>0</v>
      </c>
    </row>
    <row r="283" spans="1:6" x14ac:dyDescent="0.2">
      <c r="A283" s="14" t="s">
        <v>655</v>
      </c>
      <c r="B283" s="15" t="s">
        <v>656</v>
      </c>
      <c r="C283" s="26"/>
      <c r="D283" s="26"/>
      <c r="E283" s="28"/>
      <c r="F283" s="29">
        <v>0</v>
      </c>
    </row>
    <row r="284" spans="1:6" x14ac:dyDescent="0.2">
      <c r="A284" s="14" t="s">
        <v>657</v>
      </c>
      <c r="B284" s="15" t="s">
        <v>658</v>
      </c>
      <c r="C284" s="26"/>
      <c r="D284" s="26"/>
      <c r="E284" s="28"/>
      <c r="F284" s="29">
        <v>0</v>
      </c>
    </row>
    <row r="285" spans="1:6" ht="23.6" x14ac:dyDescent="0.2">
      <c r="A285" s="14" t="s">
        <v>659</v>
      </c>
      <c r="B285" s="15" t="s">
        <v>660</v>
      </c>
      <c r="C285" s="26"/>
      <c r="D285" s="26"/>
      <c r="E285" s="28"/>
      <c r="F285" s="29">
        <v>0</v>
      </c>
    </row>
    <row r="286" spans="1:6" ht="23.6" x14ac:dyDescent="0.2">
      <c r="A286" s="14" t="s">
        <v>661</v>
      </c>
      <c r="B286" s="15" t="s">
        <v>662</v>
      </c>
      <c r="C286" s="26"/>
      <c r="D286" s="26"/>
      <c r="E286" s="28"/>
      <c r="F286" s="29">
        <v>0</v>
      </c>
    </row>
    <row r="287" spans="1:6" x14ac:dyDescent="0.2">
      <c r="A287" s="14" t="s">
        <v>663</v>
      </c>
      <c r="B287" s="15" t="s">
        <v>664</v>
      </c>
      <c r="C287" s="26"/>
      <c r="D287" s="26"/>
      <c r="E287" s="28"/>
      <c r="F287" s="29">
        <v>0</v>
      </c>
    </row>
    <row r="288" spans="1:6" x14ac:dyDescent="0.2">
      <c r="A288" s="14" t="s">
        <v>665</v>
      </c>
      <c r="B288" s="15" t="s">
        <v>666</v>
      </c>
      <c r="C288" s="26"/>
      <c r="D288" s="26"/>
      <c r="E288" s="28"/>
      <c r="F288" s="29">
        <v>0</v>
      </c>
    </row>
    <row r="289" spans="1:6" x14ac:dyDescent="0.2">
      <c r="A289" s="14" t="s">
        <v>667</v>
      </c>
      <c r="B289" s="15" t="s">
        <v>668</v>
      </c>
      <c r="C289" s="26"/>
      <c r="D289" s="30"/>
      <c r="E289" s="28"/>
      <c r="F289" s="29">
        <v>0</v>
      </c>
    </row>
    <row r="290" spans="1:6" x14ac:dyDescent="0.2">
      <c r="A290" s="14" t="s">
        <v>669</v>
      </c>
      <c r="B290" s="15" t="s">
        <v>670</v>
      </c>
      <c r="C290" s="26"/>
      <c r="D290" s="26"/>
      <c r="E290" s="28"/>
      <c r="F290" s="29">
        <v>0</v>
      </c>
    </row>
    <row r="291" spans="1:6" x14ac:dyDescent="0.2">
      <c r="A291" s="13" t="s">
        <v>671</v>
      </c>
      <c r="B291" s="25" t="s">
        <v>672</v>
      </c>
      <c r="C291" s="26"/>
      <c r="D291" s="27">
        <f>SUM(C292:C307)</f>
        <v>0</v>
      </c>
      <c r="E291" s="28"/>
      <c r="F291" s="29">
        <v>0</v>
      </c>
    </row>
    <row r="292" spans="1:6" ht="23.6" x14ac:dyDescent="0.2">
      <c r="A292" s="14" t="s">
        <v>673</v>
      </c>
      <c r="B292" s="15" t="s">
        <v>674</v>
      </c>
      <c r="C292" s="26"/>
      <c r="D292" s="26"/>
      <c r="E292" s="28"/>
      <c r="F292" s="29">
        <v>0</v>
      </c>
    </row>
    <row r="293" spans="1:6" ht="23.6" x14ac:dyDescent="0.2">
      <c r="A293" s="14" t="s">
        <v>675</v>
      </c>
      <c r="B293" s="15" t="s">
        <v>676</v>
      </c>
      <c r="C293" s="26"/>
      <c r="D293" s="26"/>
      <c r="E293" s="28"/>
      <c r="F293" s="29">
        <v>0</v>
      </c>
    </row>
    <row r="294" spans="1:6" x14ac:dyDescent="0.2">
      <c r="A294" s="14" t="s">
        <v>677</v>
      </c>
      <c r="B294" s="15" t="s">
        <v>678</v>
      </c>
      <c r="C294" s="26"/>
      <c r="D294" s="26"/>
      <c r="E294" s="28"/>
      <c r="F294" s="29">
        <v>0</v>
      </c>
    </row>
    <row r="295" spans="1:6" x14ac:dyDescent="0.2">
      <c r="A295" s="14" t="s">
        <v>679</v>
      </c>
      <c r="B295" s="15" t="s">
        <v>680</v>
      </c>
      <c r="C295" s="26"/>
      <c r="D295" s="26"/>
      <c r="E295" s="28"/>
      <c r="F295" s="29">
        <v>0</v>
      </c>
    </row>
    <row r="296" spans="1:6" ht="23.6" x14ac:dyDescent="0.2">
      <c r="A296" s="14" t="s">
        <v>681</v>
      </c>
      <c r="B296" s="15" t="s">
        <v>682</v>
      </c>
      <c r="C296" s="26"/>
      <c r="D296" s="26"/>
      <c r="E296" s="28"/>
      <c r="F296" s="29">
        <v>0</v>
      </c>
    </row>
    <row r="297" spans="1:6" ht="23.6" x14ac:dyDescent="0.2">
      <c r="A297" s="14" t="s">
        <v>683</v>
      </c>
      <c r="B297" s="15" t="s">
        <v>684</v>
      </c>
      <c r="C297" s="26"/>
      <c r="D297" s="26"/>
      <c r="E297" s="28"/>
      <c r="F297" s="29">
        <v>0</v>
      </c>
    </row>
    <row r="298" spans="1:6" ht="23.6" x14ac:dyDescent="0.2">
      <c r="A298" s="14" t="s">
        <v>685</v>
      </c>
      <c r="B298" s="15" t="s">
        <v>686</v>
      </c>
      <c r="C298" s="26"/>
      <c r="D298" s="26"/>
      <c r="E298" s="28"/>
      <c r="F298" s="29">
        <v>0</v>
      </c>
    </row>
    <row r="299" spans="1:6" ht="23.6" x14ac:dyDescent="0.2">
      <c r="A299" s="14" t="s">
        <v>687</v>
      </c>
      <c r="B299" s="15" t="s">
        <v>688</v>
      </c>
      <c r="C299" s="26"/>
      <c r="D299" s="30"/>
      <c r="E299" s="28"/>
      <c r="F299" s="29">
        <v>0</v>
      </c>
    </row>
    <row r="300" spans="1:6" x14ac:dyDescent="0.2">
      <c r="A300" s="14" t="s">
        <v>689</v>
      </c>
      <c r="B300" s="15" t="s">
        <v>690</v>
      </c>
      <c r="C300" s="26"/>
      <c r="D300" s="26"/>
      <c r="E300" s="28"/>
      <c r="F300" s="29">
        <v>0</v>
      </c>
    </row>
    <row r="301" spans="1:6" x14ac:dyDescent="0.2">
      <c r="A301" s="14" t="s">
        <v>691</v>
      </c>
      <c r="B301" s="15" t="s">
        <v>692</v>
      </c>
      <c r="C301" s="26"/>
      <c r="D301" s="26"/>
      <c r="E301" s="28"/>
      <c r="F301" s="29">
        <v>0</v>
      </c>
    </row>
    <row r="302" spans="1:6" x14ac:dyDescent="0.2">
      <c r="A302" s="14" t="s">
        <v>693</v>
      </c>
      <c r="B302" s="15" t="s">
        <v>694</v>
      </c>
      <c r="C302" s="26"/>
      <c r="D302" s="26"/>
      <c r="E302" s="28"/>
      <c r="F302" s="29">
        <v>0</v>
      </c>
    </row>
    <row r="303" spans="1:6" x14ac:dyDescent="0.2">
      <c r="A303" s="14" t="s">
        <v>695</v>
      </c>
      <c r="B303" s="15" t="s">
        <v>696</v>
      </c>
      <c r="C303" s="26"/>
      <c r="D303" s="26"/>
      <c r="E303" s="28"/>
      <c r="F303" s="29">
        <v>0</v>
      </c>
    </row>
    <row r="304" spans="1:6" ht="23.6" x14ac:dyDescent="0.2">
      <c r="A304" s="14" t="s">
        <v>697</v>
      </c>
      <c r="B304" s="15" t="s">
        <v>698</v>
      </c>
      <c r="C304" s="26"/>
      <c r="D304" s="30"/>
      <c r="E304" s="28"/>
      <c r="F304" s="29">
        <v>0</v>
      </c>
    </row>
    <row r="305" spans="1:6" ht="23.6" x14ac:dyDescent="0.2">
      <c r="A305" s="14" t="s">
        <v>699</v>
      </c>
      <c r="B305" s="15" t="s">
        <v>700</v>
      </c>
      <c r="C305" s="26"/>
      <c r="D305" s="26"/>
      <c r="E305" s="28"/>
      <c r="F305" s="29">
        <v>0</v>
      </c>
    </row>
    <row r="306" spans="1:6" x14ac:dyDescent="0.2">
      <c r="A306" s="14" t="s">
        <v>701</v>
      </c>
      <c r="B306" s="15" t="s">
        <v>702</v>
      </c>
      <c r="C306" s="26"/>
      <c r="D306" s="26"/>
      <c r="E306" s="28"/>
      <c r="F306" s="29">
        <v>0</v>
      </c>
    </row>
    <row r="307" spans="1:6" x14ac:dyDescent="0.2">
      <c r="A307" s="14" t="s">
        <v>703</v>
      </c>
      <c r="B307" s="15" t="s">
        <v>704</v>
      </c>
      <c r="C307" s="26"/>
      <c r="D307" s="26"/>
      <c r="E307" s="28"/>
      <c r="F307" s="29">
        <v>0</v>
      </c>
    </row>
    <row r="308" spans="1:6" x14ac:dyDescent="0.2">
      <c r="A308" s="13" t="s">
        <v>705</v>
      </c>
      <c r="B308" s="25" t="s">
        <v>13</v>
      </c>
      <c r="C308" s="26"/>
      <c r="D308" s="27">
        <f>SUM(C309:C327)</f>
        <v>0</v>
      </c>
      <c r="E308" s="28"/>
      <c r="F308" s="29">
        <v>0</v>
      </c>
    </row>
    <row r="309" spans="1:6" x14ac:dyDescent="0.2">
      <c r="A309" s="14" t="s">
        <v>706</v>
      </c>
      <c r="B309" s="15" t="s">
        <v>707</v>
      </c>
      <c r="C309" s="26"/>
      <c r="D309" s="26"/>
      <c r="E309" s="28"/>
      <c r="F309" s="29">
        <v>0</v>
      </c>
    </row>
    <row r="310" spans="1:6" x14ac:dyDescent="0.2">
      <c r="A310" s="14" t="s">
        <v>708</v>
      </c>
      <c r="B310" s="15" t="s">
        <v>709</v>
      </c>
      <c r="C310" s="26"/>
      <c r="D310" s="26"/>
      <c r="E310" s="28"/>
      <c r="F310" s="29">
        <v>0</v>
      </c>
    </row>
    <row r="311" spans="1:6" x14ac:dyDescent="0.2">
      <c r="A311" s="14" t="s">
        <v>710</v>
      </c>
      <c r="B311" s="15" t="s">
        <v>711</v>
      </c>
      <c r="C311" s="26"/>
      <c r="D311" s="26"/>
      <c r="E311" s="28"/>
      <c r="F311" s="29">
        <v>0</v>
      </c>
    </row>
    <row r="312" spans="1:6" x14ac:dyDescent="0.2">
      <c r="A312" s="14" t="s">
        <v>712</v>
      </c>
      <c r="B312" s="15" t="s">
        <v>713</v>
      </c>
      <c r="C312" s="26"/>
      <c r="D312" s="26"/>
      <c r="E312" s="28"/>
      <c r="F312" s="29">
        <v>0</v>
      </c>
    </row>
    <row r="313" spans="1:6" x14ac:dyDescent="0.2">
      <c r="A313" s="14" t="s">
        <v>714</v>
      </c>
      <c r="B313" s="15" t="s">
        <v>715</v>
      </c>
      <c r="C313" s="26"/>
      <c r="D313" s="26"/>
      <c r="E313" s="28"/>
      <c r="F313" s="29">
        <v>0</v>
      </c>
    </row>
    <row r="314" spans="1:6" x14ac:dyDescent="0.2">
      <c r="A314" s="14" t="s">
        <v>716</v>
      </c>
      <c r="B314" s="15" t="s">
        <v>717</v>
      </c>
      <c r="C314" s="34"/>
      <c r="D314" s="34"/>
      <c r="E314" s="27"/>
      <c r="F314" s="29">
        <v>0</v>
      </c>
    </row>
    <row r="315" spans="1:6" x14ac:dyDescent="0.2">
      <c r="A315" s="14" t="s">
        <v>718</v>
      </c>
      <c r="B315" s="15" t="s">
        <v>719</v>
      </c>
      <c r="C315" s="26"/>
      <c r="D315" s="30"/>
      <c r="E315" s="28"/>
      <c r="F315" s="29">
        <v>0</v>
      </c>
    </row>
    <row r="316" spans="1:6" x14ac:dyDescent="0.2">
      <c r="A316" s="14" t="s">
        <v>720</v>
      </c>
      <c r="B316" s="15" t="s">
        <v>721</v>
      </c>
      <c r="C316" s="26"/>
      <c r="D316" s="26"/>
      <c r="E316" s="28"/>
      <c r="F316" s="29">
        <v>0</v>
      </c>
    </row>
    <row r="317" spans="1:6" x14ac:dyDescent="0.2">
      <c r="A317" s="14" t="s">
        <v>722</v>
      </c>
      <c r="B317" s="15" t="s">
        <v>723</v>
      </c>
      <c r="C317" s="26"/>
      <c r="D317" s="26"/>
      <c r="E317" s="28"/>
      <c r="F317" s="29">
        <v>0</v>
      </c>
    </row>
    <row r="318" spans="1:6" x14ac:dyDescent="0.2">
      <c r="A318" s="14" t="s">
        <v>724</v>
      </c>
      <c r="B318" s="15" t="s">
        <v>725</v>
      </c>
      <c r="C318" s="26"/>
      <c r="D318" s="26"/>
      <c r="E318" s="28"/>
      <c r="F318" s="29">
        <v>0</v>
      </c>
    </row>
    <row r="319" spans="1:6" x14ac:dyDescent="0.2">
      <c r="A319" s="14" t="s">
        <v>726</v>
      </c>
      <c r="B319" s="15" t="s">
        <v>727</v>
      </c>
      <c r="C319" s="26"/>
      <c r="D319" s="26"/>
      <c r="E319" s="28"/>
      <c r="F319" s="29">
        <v>0</v>
      </c>
    </row>
    <row r="320" spans="1:6" x14ac:dyDescent="0.2">
      <c r="A320" s="14" t="s">
        <v>728</v>
      </c>
      <c r="B320" s="15" t="s">
        <v>729</v>
      </c>
      <c r="C320" s="26"/>
      <c r="D320" s="26"/>
      <c r="E320" s="28"/>
      <c r="F320" s="29">
        <v>0</v>
      </c>
    </row>
    <row r="321" spans="1:6" x14ac:dyDescent="0.2">
      <c r="A321" s="14" t="s">
        <v>730</v>
      </c>
      <c r="B321" s="15" t="s">
        <v>731</v>
      </c>
      <c r="C321" s="26"/>
      <c r="D321" s="26"/>
      <c r="E321" s="28"/>
      <c r="F321" s="29">
        <v>0</v>
      </c>
    </row>
    <row r="322" spans="1:6" x14ac:dyDescent="0.2">
      <c r="A322" s="14" t="s">
        <v>732</v>
      </c>
      <c r="B322" s="15" t="s">
        <v>733</v>
      </c>
      <c r="C322" s="26"/>
      <c r="D322" s="26"/>
      <c r="E322" s="28"/>
      <c r="F322" s="29">
        <v>0</v>
      </c>
    </row>
    <row r="323" spans="1:6" x14ac:dyDescent="0.2">
      <c r="A323" s="14" t="s">
        <v>734</v>
      </c>
      <c r="B323" s="15" t="s">
        <v>735</v>
      </c>
      <c r="C323" s="26"/>
      <c r="D323" s="26"/>
      <c r="E323" s="28"/>
      <c r="F323" s="29">
        <v>0</v>
      </c>
    </row>
    <row r="324" spans="1:6" x14ac:dyDescent="0.2">
      <c r="A324" s="14" t="s">
        <v>736</v>
      </c>
      <c r="B324" s="15" t="s">
        <v>737</v>
      </c>
      <c r="C324" s="26"/>
      <c r="D324" s="30"/>
      <c r="E324" s="28"/>
      <c r="F324" s="29">
        <v>0</v>
      </c>
    </row>
    <row r="325" spans="1:6" x14ac:dyDescent="0.2">
      <c r="A325" s="14" t="s">
        <v>738</v>
      </c>
      <c r="B325" s="15" t="s">
        <v>739</v>
      </c>
      <c r="C325" s="26"/>
      <c r="D325" s="26"/>
      <c r="E325" s="28"/>
      <c r="F325" s="29">
        <v>0</v>
      </c>
    </row>
    <row r="326" spans="1:6" x14ac:dyDescent="0.2">
      <c r="A326" s="14" t="s">
        <v>740</v>
      </c>
      <c r="B326" s="15" t="s">
        <v>741</v>
      </c>
      <c r="C326" s="26"/>
      <c r="D326" s="26"/>
      <c r="E326" s="28"/>
      <c r="F326" s="29">
        <v>0</v>
      </c>
    </row>
    <row r="327" spans="1:6" x14ac:dyDescent="0.2">
      <c r="A327" s="14" t="s">
        <v>742</v>
      </c>
      <c r="B327" s="15" t="s">
        <v>743</v>
      </c>
      <c r="C327" s="26"/>
      <c r="D327" s="26"/>
      <c r="E327" s="28"/>
      <c r="F327" s="29">
        <v>0</v>
      </c>
    </row>
    <row r="328" spans="1:6" x14ac:dyDescent="0.2">
      <c r="A328" s="13" t="s">
        <v>744</v>
      </c>
      <c r="B328" s="25" t="s">
        <v>745</v>
      </c>
      <c r="C328" s="26"/>
      <c r="D328" s="27">
        <f>SUM(C329:C341)</f>
        <v>0</v>
      </c>
      <c r="E328" s="28"/>
      <c r="F328" s="29">
        <v>0</v>
      </c>
    </row>
    <row r="329" spans="1:6" x14ac:dyDescent="0.2">
      <c r="A329" s="14" t="s">
        <v>746</v>
      </c>
      <c r="B329" s="15" t="s">
        <v>747</v>
      </c>
      <c r="C329" s="26"/>
      <c r="D329" s="26"/>
      <c r="E329" s="28"/>
      <c r="F329" s="29">
        <v>0</v>
      </c>
    </row>
    <row r="330" spans="1:6" x14ac:dyDescent="0.2">
      <c r="A330" s="14" t="s">
        <v>748</v>
      </c>
      <c r="B330" s="15" t="s">
        <v>749</v>
      </c>
      <c r="C330" s="26"/>
      <c r="D330" s="26"/>
      <c r="E330" s="28"/>
      <c r="F330" s="29">
        <v>0</v>
      </c>
    </row>
    <row r="331" spans="1:6" x14ac:dyDescent="0.2">
      <c r="A331" s="14" t="s">
        <v>750</v>
      </c>
      <c r="B331" s="15" t="s">
        <v>751</v>
      </c>
      <c r="C331" s="26"/>
      <c r="D331" s="26"/>
      <c r="E331" s="28"/>
      <c r="F331" s="29">
        <v>0</v>
      </c>
    </row>
    <row r="332" spans="1:6" x14ac:dyDescent="0.2">
      <c r="A332" s="14" t="s">
        <v>752</v>
      </c>
      <c r="B332" s="15" t="s">
        <v>753</v>
      </c>
      <c r="C332" s="26"/>
      <c r="D332" s="26"/>
      <c r="E332" s="28"/>
      <c r="F332" s="29">
        <v>0</v>
      </c>
    </row>
    <row r="333" spans="1:6" x14ac:dyDescent="0.2">
      <c r="A333" s="14" t="s">
        <v>754</v>
      </c>
      <c r="B333" s="15" t="s">
        <v>755</v>
      </c>
      <c r="C333" s="26"/>
      <c r="D333" s="30"/>
      <c r="E333" s="28"/>
      <c r="F333" s="29">
        <v>0</v>
      </c>
    </row>
    <row r="334" spans="1:6" x14ac:dyDescent="0.2">
      <c r="A334" s="14" t="s">
        <v>756</v>
      </c>
      <c r="B334" s="15" t="s">
        <v>757</v>
      </c>
      <c r="C334" s="26"/>
      <c r="D334" s="26"/>
      <c r="E334" s="28"/>
      <c r="F334" s="29">
        <v>0</v>
      </c>
    </row>
    <row r="335" spans="1:6" x14ac:dyDescent="0.2">
      <c r="A335" s="14" t="s">
        <v>758</v>
      </c>
      <c r="B335" s="15" t="s">
        <v>759</v>
      </c>
      <c r="C335" s="26"/>
      <c r="D335" s="26"/>
      <c r="E335" s="28"/>
      <c r="F335" s="29">
        <v>0</v>
      </c>
    </row>
    <row r="336" spans="1:6" x14ac:dyDescent="0.2">
      <c r="A336" s="14" t="s">
        <v>760</v>
      </c>
      <c r="B336" s="15" t="s">
        <v>761</v>
      </c>
      <c r="C336" s="34"/>
      <c r="D336" s="34"/>
      <c r="E336" s="27"/>
      <c r="F336" s="29">
        <v>0</v>
      </c>
    </row>
    <row r="337" spans="1:6" x14ac:dyDescent="0.2">
      <c r="A337" s="14" t="s">
        <v>762</v>
      </c>
      <c r="B337" s="15" t="s">
        <v>763</v>
      </c>
      <c r="C337" s="26"/>
      <c r="D337" s="30"/>
      <c r="E337" s="28"/>
      <c r="F337" s="29">
        <v>0</v>
      </c>
    </row>
    <row r="338" spans="1:6" x14ac:dyDescent="0.2">
      <c r="A338" s="14" t="s">
        <v>764</v>
      </c>
      <c r="B338" s="15" t="s">
        <v>765</v>
      </c>
      <c r="C338" s="26"/>
      <c r="D338" s="26"/>
      <c r="E338" s="28"/>
      <c r="F338" s="29">
        <v>0</v>
      </c>
    </row>
    <row r="339" spans="1:6" x14ac:dyDescent="0.2">
      <c r="A339" s="14" t="s">
        <v>766</v>
      </c>
      <c r="B339" s="15" t="s">
        <v>767</v>
      </c>
      <c r="C339" s="26"/>
      <c r="D339" s="26"/>
      <c r="E339" s="28"/>
      <c r="F339" s="29">
        <v>0</v>
      </c>
    </row>
    <row r="340" spans="1:6" x14ac:dyDescent="0.2">
      <c r="A340" s="14" t="s">
        <v>768</v>
      </c>
      <c r="B340" s="15" t="s">
        <v>769</v>
      </c>
      <c r="C340" s="26"/>
      <c r="D340" s="30"/>
      <c r="E340" s="28"/>
      <c r="F340" s="29">
        <v>0</v>
      </c>
    </row>
    <row r="341" spans="1:6" ht="23.6" x14ac:dyDescent="0.2">
      <c r="A341" s="14" t="s">
        <v>770</v>
      </c>
      <c r="B341" s="15" t="s">
        <v>771</v>
      </c>
      <c r="C341" s="26"/>
      <c r="D341" s="26"/>
      <c r="E341" s="28"/>
      <c r="F341" s="29">
        <v>0</v>
      </c>
    </row>
    <row r="342" spans="1:6" x14ac:dyDescent="0.2">
      <c r="A342" s="13" t="s">
        <v>772</v>
      </c>
      <c r="B342" s="25" t="s">
        <v>14</v>
      </c>
      <c r="C342" s="26"/>
      <c r="D342" s="27">
        <f>SUM(C343:C360)</f>
        <v>0</v>
      </c>
      <c r="E342" s="28"/>
      <c r="F342" s="29">
        <v>0</v>
      </c>
    </row>
    <row r="343" spans="1:6" x14ac:dyDescent="0.2">
      <c r="A343" s="14" t="s">
        <v>773</v>
      </c>
      <c r="B343" s="15" t="s">
        <v>774</v>
      </c>
      <c r="C343" s="26"/>
      <c r="D343" s="26"/>
      <c r="E343" s="28"/>
      <c r="F343" s="29">
        <v>0</v>
      </c>
    </row>
    <row r="344" spans="1:6" x14ac:dyDescent="0.2">
      <c r="A344" s="14" t="s">
        <v>775</v>
      </c>
      <c r="B344" s="15" t="s">
        <v>776</v>
      </c>
      <c r="C344" s="26"/>
      <c r="D344" s="26"/>
      <c r="E344" s="28"/>
      <c r="F344" s="29">
        <v>0</v>
      </c>
    </row>
    <row r="345" spans="1:6" x14ac:dyDescent="0.2">
      <c r="A345" s="14" t="s">
        <v>777</v>
      </c>
      <c r="B345" s="15" t="s">
        <v>778</v>
      </c>
      <c r="C345" s="26"/>
      <c r="D345" s="26"/>
      <c r="E345" s="28"/>
      <c r="F345" s="29">
        <v>0</v>
      </c>
    </row>
    <row r="346" spans="1:6" x14ac:dyDescent="0.2">
      <c r="A346" s="14" t="s">
        <v>779</v>
      </c>
      <c r="B346" s="15" t="s">
        <v>780</v>
      </c>
      <c r="C346" s="26"/>
      <c r="D346" s="26"/>
      <c r="E346" s="28"/>
      <c r="F346" s="29">
        <v>0</v>
      </c>
    </row>
    <row r="347" spans="1:6" x14ac:dyDescent="0.2">
      <c r="A347" s="14" t="s">
        <v>781</v>
      </c>
      <c r="B347" s="15" t="s">
        <v>782</v>
      </c>
      <c r="C347" s="26"/>
      <c r="D347" s="26"/>
      <c r="E347" s="28"/>
      <c r="F347" s="29">
        <v>0</v>
      </c>
    </row>
    <row r="348" spans="1:6" x14ac:dyDescent="0.2">
      <c r="A348" s="14" t="s">
        <v>783</v>
      </c>
      <c r="B348" s="15" t="s">
        <v>784</v>
      </c>
      <c r="C348" s="26"/>
      <c r="D348" s="26"/>
      <c r="E348" s="28"/>
      <c r="F348" s="29">
        <v>0</v>
      </c>
    </row>
    <row r="349" spans="1:6" x14ac:dyDescent="0.2">
      <c r="A349" s="14" t="s">
        <v>785</v>
      </c>
      <c r="B349" s="15" t="s">
        <v>786</v>
      </c>
      <c r="C349" s="26"/>
      <c r="D349" s="26"/>
      <c r="E349" s="28"/>
      <c r="F349" s="29">
        <v>0</v>
      </c>
    </row>
    <row r="350" spans="1:6" x14ac:dyDescent="0.2">
      <c r="A350" s="14" t="s">
        <v>787</v>
      </c>
      <c r="B350" s="15" t="s">
        <v>788</v>
      </c>
      <c r="C350" s="26"/>
      <c r="D350" s="30"/>
      <c r="E350" s="28"/>
      <c r="F350" s="29">
        <v>0</v>
      </c>
    </row>
    <row r="351" spans="1:6" x14ac:dyDescent="0.2">
      <c r="A351" s="14" t="s">
        <v>793</v>
      </c>
      <c r="B351" s="15" t="s">
        <v>794</v>
      </c>
      <c r="C351" s="26"/>
      <c r="D351" s="26"/>
      <c r="E351" s="28"/>
      <c r="F351" s="29">
        <v>0</v>
      </c>
    </row>
    <row r="352" spans="1:6" x14ac:dyDescent="0.2">
      <c r="A352" s="14" t="s">
        <v>795</v>
      </c>
      <c r="B352" s="15" t="s">
        <v>796</v>
      </c>
      <c r="C352" s="26"/>
      <c r="D352" s="26"/>
      <c r="E352" s="28"/>
      <c r="F352" s="29">
        <v>0</v>
      </c>
    </row>
    <row r="353" spans="1:6" x14ac:dyDescent="0.2">
      <c r="A353" s="14" t="s">
        <v>797</v>
      </c>
      <c r="B353" s="15" t="s">
        <v>798</v>
      </c>
      <c r="C353" s="26"/>
      <c r="D353" s="26"/>
      <c r="E353" s="28"/>
      <c r="F353" s="29">
        <v>0</v>
      </c>
    </row>
    <row r="354" spans="1:6" x14ac:dyDescent="0.2">
      <c r="A354" s="14" t="s">
        <v>799</v>
      </c>
      <c r="B354" s="15" t="s">
        <v>800</v>
      </c>
      <c r="C354" s="26"/>
      <c r="D354" s="26"/>
      <c r="E354" s="28"/>
      <c r="F354" s="29">
        <v>0</v>
      </c>
    </row>
    <row r="355" spans="1:6" x14ac:dyDescent="0.2">
      <c r="A355" s="14" t="s">
        <v>801</v>
      </c>
      <c r="B355" s="15" t="s">
        <v>802</v>
      </c>
      <c r="C355" s="26"/>
      <c r="D355" s="26"/>
      <c r="E355" s="28"/>
      <c r="F355" s="29">
        <v>0</v>
      </c>
    </row>
    <row r="356" spans="1:6" x14ac:dyDescent="0.2">
      <c r="A356" s="14" t="s">
        <v>803</v>
      </c>
      <c r="B356" s="15" t="s">
        <v>804</v>
      </c>
      <c r="C356" s="26"/>
      <c r="D356" s="26"/>
      <c r="E356" s="28"/>
      <c r="F356" s="29">
        <v>0</v>
      </c>
    </row>
    <row r="357" spans="1:6" x14ac:dyDescent="0.2">
      <c r="A357" s="14" t="s">
        <v>809</v>
      </c>
      <c r="B357" s="15" t="s">
        <v>14</v>
      </c>
      <c r="C357" s="26"/>
      <c r="D357" s="30"/>
      <c r="E357" s="28"/>
      <c r="F357" s="29">
        <v>0</v>
      </c>
    </row>
    <row r="358" spans="1:6" x14ac:dyDescent="0.2">
      <c r="A358" s="14" t="s">
        <v>810</v>
      </c>
      <c r="B358" s="15" t="s">
        <v>811</v>
      </c>
      <c r="C358" s="26"/>
      <c r="D358" s="26"/>
      <c r="E358" s="28"/>
      <c r="F358" s="29">
        <v>0</v>
      </c>
    </row>
    <row r="359" spans="1:6" x14ac:dyDescent="0.2">
      <c r="A359" s="14" t="s">
        <v>812</v>
      </c>
      <c r="B359" s="15" t="s">
        <v>813</v>
      </c>
      <c r="C359" s="26"/>
      <c r="D359" s="26"/>
      <c r="E359" s="28"/>
      <c r="F359" s="29">
        <v>0</v>
      </c>
    </row>
    <row r="360" spans="1:6" x14ac:dyDescent="0.2">
      <c r="A360" s="16" t="s">
        <v>814</v>
      </c>
      <c r="B360" s="21" t="s">
        <v>15</v>
      </c>
      <c r="C360" s="22"/>
      <c r="D360" s="22"/>
      <c r="E360" s="33">
        <f>SUM(D361:D388)</f>
        <v>0</v>
      </c>
      <c r="F360" s="24">
        <v>0</v>
      </c>
    </row>
    <row r="361" spans="1:6" x14ac:dyDescent="0.2">
      <c r="A361" s="13" t="s">
        <v>815</v>
      </c>
      <c r="B361" s="25" t="s">
        <v>816</v>
      </c>
      <c r="C361" s="26"/>
      <c r="D361" s="27">
        <f>SUM(C362:C366)</f>
        <v>0</v>
      </c>
      <c r="E361" s="28"/>
      <c r="F361" s="29">
        <v>0</v>
      </c>
    </row>
    <row r="362" spans="1:6" x14ac:dyDescent="0.2">
      <c r="A362" s="14" t="s">
        <v>831</v>
      </c>
      <c r="B362" s="15" t="s">
        <v>832</v>
      </c>
      <c r="C362" s="26"/>
      <c r="D362" s="26"/>
      <c r="E362" s="28"/>
      <c r="F362" s="29">
        <v>0</v>
      </c>
    </row>
    <row r="363" spans="1:6" x14ac:dyDescent="0.2">
      <c r="A363" s="14" t="s">
        <v>833</v>
      </c>
      <c r="B363" s="15" t="s">
        <v>834</v>
      </c>
      <c r="C363" s="26"/>
      <c r="D363" s="26"/>
      <c r="E363" s="28"/>
      <c r="F363" s="29">
        <v>0</v>
      </c>
    </row>
    <row r="364" spans="1:6" ht="23.6" x14ac:dyDescent="0.2">
      <c r="A364" s="14" t="s">
        <v>835</v>
      </c>
      <c r="B364" s="15" t="s">
        <v>836</v>
      </c>
      <c r="C364" s="26"/>
      <c r="D364" s="26"/>
      <c r="E364" s="28"/>
      <c r="F364" s="29">
        <v>0</v>
      </c>
    </row>
    <row r="365" spans="1:6" ht="23.6" x14ac:dyDescent="0.2">
      <c r="A365" s="14" t="s">
        <v>837</v>
      </c>
      <c r="B365" s="15" t="s">
        <v>838</v>
      </c>
      <c r="C365" s="26"/>
      <c r="D365" s="26"/>
      <c r="E365" s="28"/>
      <c r="F365" s="29">
        <v>0</v>
      </c>
    </row>
    <row r="366" spans="1:6" x14ac:dyDescent="0.2">
      <c r="A366" s="14" t="s">
        <v>839</v>
      </c>
      <c r="B366" s="15" t="s">
        <v>840</v>
      </c>
      <c r="C366" s="26"/>
      <c r="D366" s="26"/>
      <c r="E366" s="28"/>
      <c r="F366" s="29">
        <v>0</v>
      </c>
    </row>
    <row r="367" spans="1:6" x14ac:dyDescent="0.2">
      <c r="A367" s="13" t="s">
        <v>909</v>
      </c>
      <c r="B367" s="25" t="s">
        <v>20</v>
      </c>
      <c r="C367" s="26"/>
      <c r="D367" s="27">
        <f>SUM(C368:C383)</f>
        <v>0</v>
      </c>
      <c r="E367" s="28"/>
      <c r="F367" s="29">
        <v>0</v>
      </c>
    </row>
    <row r="368" spans="1:6" x14ac:dyDescent="0.2">
      <c r="A368" s="14" t="s">
        <v>910</v>
      </c>
      <c r="B368" s="15" t="s">
        <v>911</v>
      </c>
      <c r="C368" s="26"/>
      <c r="D368" s="26"/>
      <c r="E368" s="28"/>
      <c r="F368" s="29">
        <v>0</v>
      </c>
    </row>
    <row r="369" spans="1:6" x14ac:dyDescent="0.2">
      <c r="A369" s="14" t="s">
        <v>912</v>
      </c>
      <c r="B369" s="15" t="s">
        <v>913</v>
      </c>
      <c r="C369" s="26"/>
      <c r="D369" s="26"/>
      <c r="E369" s="28"/>
      <c r="F369" s="29">
        <v>0</v>
      </c>
    </row>
    <row r="370" spans="1:6" x14ac:dyDescent="0.2">
      <c r="A370" s="14" t="s">
        <v>914</v>
      </c>
      <c r="B370" s="15" t="s">
        <v>915</v>
      </c>
      <c r="C370" s="26"/>
      <c r="D370" s="26"/>
      <c r="E370" s="28"/>
      <c r="F370" s="29">
        <v>0</v>
      </c>
    </row>
    <row r="371" spans="1:6" x14ac:dyDescent="0.2">
      <c r="A371" s="14" t="s">
        <v>916</v>
      </c>
      <c r="B371" s="15" t="s">
        <v>917</v>
      </c>
      <c r="C371" s="26"/>
      <c r="D371" s="26"/>
      <c r="E371" s="28"/>
      <c r="F371" s="29">
        <v>0</v>
      </c>
    </row>
    <row r="372" spans="1:6" x14ac:dyDescent="0.2">
      <c r="A372" s="14" t="s">
        <v>918</v>
      </c>
      <c r="B372" s="15" t="s">
        <v>919</v>
      </c>
      <c r="C372" s="26"/>
      <c r="D372" s="26"/>
      <c r="E372" s="28"/>
      <c r="F372" s="29">
        <v>0</v>
      </c>
    </row>
    <row r="373" spans="1:6" x14ac:dyDescent="0.2">
      <c r="A373" s="14" t="s">
        <v>920</v>
      </c>
      <c r="B373" s="15" t="s">
        <v>921</v>
      </c>
      <c r="C373" s="26"/>
      <c r="D373" s="26"/>
      <c r="E373" s="28"/>
      <c r="F373" s="29">
        <v>0</v>
      </c>
    </row>
    <row r="374" spans="1:6" x14ac:dyDescent="0.2">
      <c r="A374" s="14" t="s">
        <v>922</v>
      </c>
      <c r="B374" s="15" t="s">
        <v>923</v>
      </c>
      <c r="C374" s="26"/>
      <c r="D374" s="26"/>
      <c r="E374" s="28"/>
      <c r="F374" s="29">
        <v>0</v>
      </c>
    </row>
    <row r="375" spans="1:6" x14ac:dyDescent="0.2">
      <c r="A375" s="14" t="s">
        <v>924</v>
      </c>
      <c r="B375" s="15" t="s">
        <v>925</v>
      </c>
      <c r="C375" s="26"/>
      <c r="D375" s="26"/>
      <c r="E375" s="28"/>
      <c r="F375" s="29">
        <v>0</v>
      </c>
    </row>
    <row r="376" spans="1:6" x14ac:dyDescent="0.2">
      <c r="A376" s="14" t="s">
        <v>926</v>
      </c>
      <c r="B376" s="15" t="s">
        <v>927</v>
      </c>
      <c r="C376" s="26"/>
      <c r="D376" s="26"/>
      <c r="E376" s="28"/>
      <c r="F376" s="29">
        <v>0</v>
      </c>
    </row>
    <row r="377" spans="1:6" x14ac:dyDescent="0.2">
      <c r="A377" s="14" t="s">
        <v>928</v>
      </c>
      <c r="B377" s="15" t="s">
        <v>929</v>
      </c>
      <c r="C377" s="26"/>
      <c r="D377" s="30"/>
      <c r="E377" s="28"/>
      <c r="F377" s="29">
        <v>0</v>
      </c>
    </row>
    <row r="378" spans="1:6" x14ac:dyDescent="0.2">
      <c r="A378" s="14" t="s">
        <v>930</v>
      </c>
      <c r="B378" s="15" t="s">
        <v>931</v>
      </c>
      <c r="C378" s="26"/>
      <c r="D378" s="26"/>
      <c r="E378" s="28"/>
      <c r="F378" s="29">
        <v>0</v>
      </c>
    </row>
    <row r="379" spans="1:6" x14ac:dyDescent="0.2">
      <c r="A379" s="14" t="s">
        <v>932</v>
      </c>
      <c r="B379" s="15" t="s">
        <v>933</v>
      </c>
      <c r="C379" s="26"/>
      <c r="D379" s="26"/>
      <c r="E379" s="28"/>
      <c r="F379" s="29">
        <v>0</v>
      </c>
    </row>
    <row r="380" spans="1:6" x14ac:dyDescent="0.2">
      <c r="A380" s="14" t="s">
        <v>934</v>
      </c>
      <c r="B380" s="15" t="s">
        <v>935</v>
      </c>
      <c r="C380" s="26"/>
      <c r="D380" s="30"/>
      <c r="E380" s="28"/>
      <c r="F380" s="29">
        <v>0</v>
      </c>
    </row>
    <row r="381" spans="1:6" x14ac:dyDescent="0.2">
      <c r="A381" s="14" t="s">
        <v>936</v>
      </c>
      <c r="B381" s="15" t="s">
        <v>937</v>
      </c>
      <c r="C381" s="26"/>
      <c r="D381" s="26"/>
      <c r="E381" s="28"/>
      <c r="F381" s="29">
        <v>0</v>
      </c>
    </row>
    <row r="382" spans="1:6" x14ac:dyDescent="0.2">
      <c r="A382" s="14" t="s">
        <v>938</v>
      </c>
      <c r="B382" s="15" t="s">
        <v>939</v>
      </c>
      <c r="C382" s="26"/>
      <c r="D382" s="26"/>
      <c r="E382" s="28"/>
      <c r="F382" s="29">
        <v>0</v>
      </c>
    </row>
    <row r="383" spans="1:6" x14ac:dyDescent="0.2">
      <c r="A383" s="14" t="s">
        <v>940</v>
      </c>
      <c r="B383" s="15" t="s">
        <v>941</v>
      </c>
      <c r="C383" s="26"/>
      <c r="D383" s="26"/>
      <c r="E383" s="28"/>
      <c r="F383" s="29">
        <v>0</v>
      </c>
    </row>
    <row r="384" spans="1:6" x14ac:dyDescent="0.2">
      <c r="A384" s="13" t="s">
        <v>942</v>
      </c>
      <c r="B384" s="25" t="s">
        <v>21</v>
      </c>
      <c r="C384" s="34"/>
      <c r="D384" s="27">
        <f>SUM(C385:C388)</f>
        <v>0</v>
      </c>
      <c r="E384" s="27"/>
      <c r="F384" s="29">
        <v>0</v>
      </c>
    </row>
    <row r="385" spans="1:6" x14ac:dyDescent="0.2">
      <c r="A385" s="14" t="s">
        <v>943</v>
      </c>
      <c r="B385" s="15" t="s">
        <v>944</v>
      </c>
      <c r="C385" s="26"/>
      <c r="D385" s="30"/>
      <c r="E385" s="28"/>
      <c r="F385" s="29">
        <v>0</v>
      </c>
    </row>
    <row r="386" spans="1:6" x14ac:dyDescent="0.2">
      <c r="A386" s="14" t="s">
        <v>945</v>
      </c>
      <c r="B386" s="15" t="s">
        <v>946</v>
      </c>
      <c r="C386" s="26"/>
      <c r="D386" s="26"/>
      <c r="E386" s="28"/>
      <c r="F386" s="29">
        <v>0</v>
      </c>
    </row>
    <row r="387" spans="1:6" x14ac:dyDescent="0.2">
      <c r="A387" s="14" t="s">
        <v>947</v>
      </c>
      <c r="B387" s="15" t="s">
        <v>948</v>
      </c>
      <c r="C387" s="26"/>
      <c r="D387" s="26"/>
      <c r="E387" s="28"/>
      <c r="F387" s="29">
        <v>0</v>
      </c>
    </row>
    <row r="388" spans="1:6" x14ac:dyDescent="0.2">
      <c r="A388" s="14" t="s">
        <v>949</v>
      </c>
      <c r="B388" s="15" t="s">
        <v>950</v>
      </c>
      <c r="C388" s="26"/>
      <c r="D388" s="26"/>
      <c r="E388" s="28"/>
      <c r="F388" s="29">
        <v>0</v>
      </c>
    </row>
    <row r="389" spans="1:6" x14ac:dyDescent="0.2">
      <c r="A389" s="59">
        <v>2</v>
      </c>
      <c r="B389" s="60" t="s">
        <v>1655</v>
      </c>
      <c r="C389" s="61"/>
      <c r="D389" s="62"/>
      <c r="E389" s="63">
        <f>SUM(E390:E483)</f>
        <v>0</v>
      </c>
      <c r="F389" s="59"/>
    </row>
    <row r="390" spans="1:6" x14ac:dyDescent="0.2">
      <c r="A390" s="16" t="s">
        <v>989</v>
      </c>
      <c r="B390" s="21" t="s">
        <v>990</v>
      </c>
      <c r="C390" s="22"/>
      <c r="D390" s="22"/>
      <c r="E390" s="33">
        <f>SUM(D391:D483)</f>
        <v>0</v>
      </c>
      <c r="F390" s="24">
        <v>0</v>
      </c>
    </row>
    <row r="391" spans="1:6" x14ac:dyDescent="0.2">
      <c r="A391" s="13" t="s">
        <v>991</v>
      </c>
      <c r="B391" s="25" t="s">
        <v>992</v>
      </c>
      <c r="C391" s="26"/>
      <c r="D391" s="27">
        <f>SUM(C392:C403)</f>
        <v>0</v>
      </c>
      <c r="E391" s="28"/>
      <c r="F391" s="29">
        <v>0</v>
      </c>
    </row>
    <row r="392" spans="1:6" x14ac:dyDescent="0.2">
      <c r="A392" s="14" t="s">
        <v>993</v>
      </c>
      <c r="B392" s="15" t="s">
        <v>994</v>
      </c>
      <c r="C392" s="26"/>
      <c r="D392" s="26"/>
      <c r="E392" s="28"/>
      <c r="F392" s="29">
        <v>0</v>
      </c>
    </row>
    <row r="393" spans="1:6" x14ac:dyDescent="0.2">
      <c r="A393" s="14" t="s">
        <v>995</v>
      </c>
      <c r="B393" s="15" t="s">
        <v>996</v>
      </c>
      <c r="C393" s="26"/>
      <c r="D393" s="30"/>
      <c r="E393" s="28"/>
      <c r="F393" s="29">
        <v>0</v>
      </c>
    </row>
    <row r="394" spans="1:6" x14ac:dyDescent="0.2">
      <c r="A394" s="14" t="s">
        <v>997</v>
      </c>
      <c r="B394" s="15" t="s">
        <v>998</v>
      </c>
      <c r="C394" s="26"/>
      <c r="D394" s="26"/>
      <c r="E394" s="28"/>
      <c r="F394" s="29">
        <v>0</v>
      </c>
    </row>
    <row r="395" spans="1:6" x14ac:dyDescent="0.2">
      <c r="A395" s="14" t="s">
        <v>999</v>
      </c>
      <c r="B395" s="15" t="s">
        <v>1000</v>
      </c>
      <c r="C395" s="26"/>
      <c r="D395" s="26"/>
      <c r="E395" s="28"/>
      <c r="F395" s="29">
        <v>0</v>
      </c>
    </row>
    <row r="396" spans="1:6" x14ac:dyDescent="0.2">
      <c r="A396" s="14" t="s">
        <v>1001</v>
      </c>
      <c r="B396" s="15" t="s">
        <v>1002</v>
      </c>
      <c r="C396" s="26"/>
      <c r="D396" s="26"/>
      <c r="E396" s="28"/>
      <c r="F396" s="29">
        <v>0</v>
      </c>
    </row>
    <row r="397" spans="1:6" x14ac:dyDescent="0.2">
      <c r="A397" s="14" t="s">
        <v>1003</v>
      </c>
      <c r="B397" s="15" t="s">
        <v>1004</v>
      </c>
      <c r="C397" s="26"/>
      <c r="D397" s="26"/>
      <c r="E397" s="28"/>
      <c r="F397" s="29">
        <v>0</v>
      </c>
    </row>
    <row r="398" spans="1:6" x14ac:dyDescent="0.2">
      <c r="A398" s="14" t="s">
        <v>1005</v>
      </c>
      <c r="B398" s="15" t="s">
        <v>1006</v>
      </c>
      <c r="C398" s="26"/>
      <c r="D398" s="26"/>
      <c r="E398" s="28"/>
      <c r="F398" s="29">
        <v>0</v>
      </c>
    </row>
    <row r="399" spans="1:6" x14ac:dyDescent="0.2">
      <c r="A399" s="14" t="s">
        <v>1007</v>
      </c>
      <c r="B399" s="15" t="s">
        <v>1008</v>
      </c>
      <c r="C399" s="26"/>
      <c r="D399" s="30"/>
      <c r="E399" s="28"/>
      <c r="F399" s="29">
        <v>0</v>
      </c>
    </row>
    <row r="400" spans="1:6" x14ac:dyDescent="0.2">
      <c r="A400" s="14" t="s">
        <v>1009</v>
      </c>
      <c r="B400" s="15" t="s">
        <v>1010</v>
      </c>
      <c r="C400" s="26"/>
      <c r="D400" s="26"/>
      <c r="E400" s="28"/>
      <c r="F400" s="29">
        <v>0</v>
      </c>
    </row>
    <row r="401" spans="1:6" x14ac:dyDescent="0.2">
      <c r="A401" s="14" t="s">
        <v>1011</v>
      </c>
      <c r="B401" s="15" t="s">
        <v>1012</v>
      </c>
      <c r="C401" s="26"/>
      <c r="D401" s="26"/>
      <c r="E401" s="28"/>
      <c r="F401" s="29">
        <v>0</v>
      </c>
    </row>
    <row r="402" spans="1:6" x14ac:dyDescent="0.2">
      <c r="A402" s="14" t="s">
        <v>1013</v>
      </c>
      <c r="B402" s="15" t="s">
        <v>1014</v>
      </c>
      <c r="C402" s="26"/>
      <c r="D402" s="26"/>
      <c r="E402" s="28"/>
      <c r="F402" s="29">
        <v>0</v>
      </c>
    </row>
    <row r="403" spans="1:6" x14ac:dyDescent="0.2">
      <c r="A403" s="14" t="s">
        <v>1015</v>
      </c>
      <c r="B403" s="15" t="s">
        <v>1016</v>
      </c>
      <c r="C403" s="34"/>
      <c r="D403" s="34"/>
      <c r="E403" s="27"/>
      <c r="F403" s="29">
        <v>0</v>
      </c>
    </row>
    <row r="404" spans="1:6" x14ac:dyDescent="0.2">
      <c r="A404" s="13" t="s">
        <v>1017</v>
      </c>
      <c r="B404" s="25" t="s">
        <v>1018</v>
      </c>
      <c r="C404" s="26"/>
      <c r="D404" s="27">
        <f>SUM(C405:C412)</f>
        <v>0</v>
      </c>
      <c r="E404" s="28"/>
      <c r="F404" s="29">
        <v>0</v>
      </c>
    </row>
    <row r="405" spans="1:6" x14ac:dyDescent="0.2">
      <c r="A405" s="14" t="s">
        <v>1019</v>
      </c>
      <c r="B405" s="15" t="s">
        <v>1020</v>
      </c>
      <c r="C405" s="26"/>
      <c r="D405" s="26"/>
      <c r="E405" s="28"/>
      <c r="F405" s="29">
        <v>0</v>
      </c>
    </row>
    <row r="406" spans="1:6" x14ac:dyDescent="0.2">
      <c r="A406" s="14" t="s">
        <v>1021</v>
      </c>
      <c r="B406" s="15" t="s">
        <v>1022</v>
      </c>
      <c r="C406" s="26"/>
      <c r="D406" s="26"/>
      <c r="E406" s="28"/>
      <c r="F406" s="29">
        <v>0</v>
      </c>
    </row>
    <row r="407" spans="1:6" x14ac:dyDescent="0.2">
      <c r="A407" s="14" t="s">
        <v>1023</v>
      </c>
      <c r="B407" s="15" t="s">
        <v>1024</v>
      </c>
      <c r="C407" s="26"/>
      <c r="D407" s="26"/>
      <c r="E407" s="28"/>
      <c r="F407" s="29">
        <v>0</v>
      </c>
    </row>
    <row r="408" spans="1:6" x14ac:dyDescent="0.2">
      <c r="A408" s="14" t="s">
        <v>1025</v>
      </c>
      <c r="B408" s="15" t="s">
        <v>1026</v>
      </c>
      <c r="C408" s="26"/>
      <c r="D408" s="26"/>
      <c r="E408" s="28"/>
      <c r="F408" s="29">
        <v>0</v>
      </c>
    </row>
    <row r="409" spans="1:6" x14ac:dyDescent="0.2">
      <c r="A409" s="14" t="s">
        <v>1027</v>
      </c>
      <c r="B409" s="15" t="s">
        <v>1028</v>
      </c>
      <c r="C409" s="26"/>
      <c r="D409" s="26"/>
      <c r="E409" s="28"/>
      <c r="F409" s="29">
        <v>0</v>
      </c>
    </row>
    <row r="410" spans="1:6" x14ac:dyDescent="0.2">
      <c r="A410" s="14" t="s">
        <v>1029</v>
      </c>
      <c r="B410" s="15" t="s">
        <v>1030</v>
      </c>
      <c r="C410" s="26"/>
      <c r="D410" s="26"/>
      <c r="E410" s="28"/>
      <c r="F410" s="29">
        <v>0</v>
      </c>
    </row>
    <row r="411" spans="1:6" x14ac:dyDescent="0.2">
      <c r="A411" s="14" t="s">
        <v>1031</v>
      </c>
      <c r="B411" s="15" t="s">
        <v>1032</v>
      </c>
      <c r="C411" s="26"/>
      <c r="D411" s="26"/>
      <c r="E411" s="28"/>
      <c r="F411" s="29">
        <v>0</v>
      </c>
    </row>
    <row r="412" spans="1:6" x14ac:dyDescent="0.2">
      <c r="A412" s="14" t="s">
        <v>1033</v>
      </c>
      <c r="B412" s="15" t="s">
        <v>1034</v>
      </c>
      <c r="C412" s="26"/>
      <c r="D412" s="26"/>
      <c r="E412" s="28"/>
      <c r="F412" s="29">
        <v>0</v>
      </c>
    </row>
    <row r="413" spans="1:6" x14ac:dyDescent="0.2">
      <c r="A413" s="13" t="s">
        <v>1035</v>
      </c>
      <c r="B413" s="25" t="s">
        <v>1036</v>
      </c>
      <c r="C413" s="26"/>
      <c r="D413" s="27">
        <f>SUM(C414:C417)</f>
        <v>0</v>
      </c>
      <c r="E413" s="28"/>
      <c r="F413" s="29">
        <v>0</v>
      </c>
    </row>
    <row r="414" spans="1:6" x14ac:dyDescent="0.2">
      <c r="A414" s="14" t="s">
        <v>1037</v>
      </c>
      <c r="B414" s="15" t="s">
        <v>1038</v>
      </c>
      <c r="C414" s="26"/>
      <c r="D414" s="26"/>
      <c r="E414" s="28"/>
      <c r="F414" s="29">
        <v>0</v>
      </c>
    </row>
    <row r="415" spans="1:6" x14ac:dyDescent="0.2">
      <c r="A415" s="14" t="s">
        <v>1039</v>
      </c>
      <c r="B415" s="15" t="s">
        <v>1040</v>
      </c>
      <c r="C415" s="26"/>
      <c r="D415" s="26"/>
      <c r="E415" s="28"/>
      <c r="F415" s="29">
        <v>0</v>
      </c>
    </row>
    <row r="416" spans="1:6" x14ac:dyDescent="0.2">
      <c r="A416" s="14" t="s">
        <v>1041</v>
      </c>
      <c r="B416" s="15" t="s">
        <v>1042</v>
      </c>
      <c r="C416" s="26"/>
      <c r="D416" s="26"/>
      <c r="E416" s="28"/>
      <c r="F416" s="29">
        <v>0</v>
      </c>
    </row>
    <row r="417" spans="1:6" x14ac:dyDescent="0.2">
      <c r="A417" s="14" t="s">
        <v>1043</v>
      </c>
      <c r="B417" s="15" t="s">
        <v>1044</v>
      </c>
      <c r="C417" s="26"/>
      <c r="D417" s="26"/>
      <c r="E417" s="28"/>
      <c r="F417" s="29">
        <v>0</v>
      </c>
    </row>
    <row r="418" spans="1:6" x14ac:dyDescent="0.2">
      <c r="A418" s="13" t="s">
        <v>1045</v>
      </c>
      <c r="B418" s="25" t="s">
        <v>24</v>
      </c>
      <c r="C418" s="26"/>
      <c r="D418" s="27">
        <f>SUM(C419:C430)</f>
        <v>0</v>
      </c>
      <c r="E418" s="28"/>
      <c r="F418" s="29">
        <v>0</v>
      </c>
    </row>
    <row r="419" spans="1:6" x14ac:dyDescent="0.2">
      <c r="A419" s="14" t="s">
        <v>1046</v>
      </c>
      <c r="B419" s="15" t="s">
        <v>1047</v>
      </c>
      <c r="C419" s="26"/>
      <c r="D419" s="26"/>
      <c r="E419" s="28"/>
      <c r="F419" s="29">
        <v>0</v>
      </c>
    </row>
    <row r="420" spans="1:6" x14ac:dyDescent="0.2">
      <c r="A420" s="14" t="s">
        <v>1048</v>
      </c>
      <c r="B420" s="15" t="s">
        <v>1049</v>
      </c>
      <c r="C420" s="26"/>
      <c r="D420" s="26"/>
      <c r="E420" s="28"/>
      <c r="F420" s="29">
        <v>0</v>
      </c>
    </row>
    <row r="421" spans="1:6" x14ac:dyDescent="0.2">
      <c r="A421" s="14" t="s">
        <v>1050</v>
      </c>
      <c r="B421" s="15" t="s">
        <v>1051</v>
      </c>
      <c r="C421" s="26"/>
      <c r="D421" s="26"/>
      <c r="E421" s="28"/>
      <c r="F421" s="29">
        <v>0</v>
      </c>
    </row>
    <row r="422" spans="1:6" x14ac:dyDescent="0.2">
      <c r="A422" s="14" t="s">
        <v>1052</v>
      </c>
      <c r="B422" s="15" t="s">
        <v>1053</v>
      </c>
      <c r="C422" s="26"/>
      <c r="D422" s="30"/>
      <c r="E422" s="28"/>
      <c r="F422" s="29">
        <v>0</v>
      </c>
    </row>
    <row r="423" spans="1:6" x14ac:dyDescent="0.2">
      <c r="A423" s="14" t="s">
        <v>1054</v>
      </c>
      <c r="B423" s="15" t="s">
        <v>1055</v>
      </c>
      <c r="C423" s="26"/>
      <c r="D423" s="26"/>
      <c r="E423" s="28"/>
      <c r="F423" s="29">
        <v>0</v>
      </c>
    </row>
    <row r="424" spans="1:6" x14ac:dyDescent="0.2">
      <c r="A424" s="14" t="s">
        <v>1056</v>
      </c>
      <c r="B424" s="15" t="s">
        <v>1057</v>
      </c>
      <c r="C424" s="26"/>
      <c r="D424" s="26"/>
      <c r="E424" s="28"/>
      <c r="F424" s="29">
        <v>0</v>
      </c>
    </row>
    <row r="425" spans="1:6" x14ac:dyDescent="0.2">
      <c r="A425" s="14" t="s">
        <v>1058</v>
      </c>
      <c r="B425" s="15" t="s">
        <v>1059</v>
      </c>
      <c r="C425" s="26"/>
      <c r="D425" s="30"/>
      <c r="E425" s="28"/>
      <c r="F425" s="29">
        <v>0</v>
      </c>
    </row>
    <row r="426" spans="1:6" x14ac:dyDescent="0.2">
      <c r="A426" s="14" t="s">
        <v>1060</v>
      </c>
      <c r="B426" s="15" t="s">
        <v>1061</v>
      </c>
      <c r="C426" s="26"/>
      <c r="D426" s="26"/>
      <c r="E426" s="28"/>
      <c r="F426" s="29">
        <v>0</v>
      </c>
    </row>
    <row r="427" spans="1:6" x14ac:dyDescent="0.2">
      <c r="A427" s="14" t="s">
        <v>1062</v>
      </c>
      <c r="B427" s="15" t="s">
        <v>1063</v>
      </c>
      <c r="C427" s="26"/>
      <c r="D427" s="26"/>
      <c r="E427" s="28"/>
      <c r="F427" s="29">
        <v>0</v>
      </c>
    </row>
    <row r="428" spans="1:6" x14ac:dyDescent="0.2">
      <c r="A428" s="14" t="s">
        <v>1064</v>
      </c>
      <c r="B428" s="15" t="s">
        <v>1065</v>
      </c>
      <c r="C428" s="26"/>
      <c r="D428" s="30"/>
      <c r="E428" s="28"/>
      <c r="F428" s="29">
        <v>0</v>
      </c>
    </row>
    <row r="429" spans="1:6" x14ac:dyDescent="0.2">
      <c r="A429" s="14" t="s">
        <v>1066</v>
      </c>
      <c r="B429" s="15" t="s">
        <v>1067</v>
      </c>
      <c r="C429" s="26"/>
      <c r="D429" s="26"/>
      <c r="E429" s="28"/>
      <c r="F429" s="29">
        <v>0</v>
      </c>
    </row>
    <row r="430" spans="1:6" x14ac:dyDescent="0.2">
      <c r="A430" s="14" t="s">
        <v>1068</v>
      </c>
      <c r="B430" s="15" t="s">
        <v>1069</v>
      </c>
      <c r="C430" s="26"/>
      <c r="D430" s="30"/>
      <c r="E430" s="28"/>
      <c r="F430" s="29">
        <v>0</v>
      </c>
    </row>
    <row r="431" spans="1:6" x14ac:dyDescent="0.2">
      <c r="A431" s="13" t="s">
        <v>1070</v>
      </c>
      <c r="B431" s="25" t="s">
        <v>1071</v>
      </c>
      <c r="C431" s="26"/>
      <c r="D431" s="27">
        <f>SUM(C432:C433)</f>
        <v>0</v>
      </c>
      <c r="E431" s="28"/>
      <c r="F431" s="29">
        <v>0</v>
      </c>
    </row>
    <row r="432" spans="1:6" x14ac:dyDescent="0.2">
      <c r="A432" s="14" t="s">
        <v>1072</v>
      </c>
      <c r="B432" s="15" t="s">
        <v>25</v>
      </c>
      <c r="C432" s="26"/>
      <c r="D432" s="26"/>
      <c r="E432" s="28"/>
      <c r="F432" s="29">
        <v>0</v>
      </c>
    </row>
    <row r="433" spans="1:6" x14ac:dyDescent="0.2">
      <c r="A433" s="14" t="s">
        <v>1073</v>
      </c>
      <c r="B433" s="15" t="s">
        <v>1074</v>
      </c>
      <c r="C433" s="26"/>
      <c r="D433" s="30"/>
      <c r="E433" s="28"/>
      <c r="F433" s="29">
        <v>0</v>
      </c>
    </row>
    <row r="434" spans="1:6" x14ac:dyDescent="0.2">
      <c r="A434" s="13" t="s">
        <v>1075</v>
      </c>
      <c r="B434" s="25" t="s">
        <v>1076</v>
      </c>
      <c r="C434" s="26"/>
      <c r="D434" s="27">
        <f>SUM(C435:C450)</f>
        <v>0</v>
      </c>
      <c r="E434" s="28"/>
      <c r="F434" s="29">
        <v>0</v>
      </c>
    </row>
    <row r="435" spans="1:6" x14ac:dyDescent="0.2">
      <c r="A435" s="14" t="s">
        <v>1077</v>
      </c>
      <c r="B435" s="15" t="s">
        <v>1078</v>
      </c>
      <c r="C435" s="26"/>
      <c r="D435" s="26"/>
      <c r="E435" s="28"/>
      <c r="F435" s="29">
        <v>0</v>
      </c>
    </row>
    <row r="436" spans="1:6" x14ac:dyDescent="0.2">
      <c r="A436" s="14" t="s">
        <v>1079</v>
      </c>
      <c r="B436" s="15" t="s">
        <v>1080</v>
      </c>
      <c r="C436" s="26"/>
      <c r="D436" s="26"/>
      <c r="E436" s="28"/>
      <c r="F436" s="29">
        <v>0</v>
      </c>
    </row>
    <row r="437" spans="1:6" x14ac:dyDescent="0.2">
      <c r="A437" s="14" t="s">
        <v>1081</v>
      </c>
      <c r="B437" s="15" t="s">
        <v>1082</v>
      </c>
      <c r="C437" s="26"/>
      <c r="D437" s="26"/>
      <c r="E437" s="28"/>
      <c r="F437" s="29">
        <v>0</v>
      </c>
    </row>
    <row r="438" spans="1:6" x14ac:dyDescent="0.2">
      <c r="A438" s="14" t="s">
        <v>1083</v>
      </c>
      <c r="B438" s="15" t="s">
        <v>1084</v>
      </c>
      <c r="C438" s="26"/>
      <c r="D438" s="26"/>
      <c r="E438" s="28"/>
      <c r="F438" s="29">
        <v>0</v>
      </c>
    </row>
    <row r="439" spans="1:6" x14ac:dyDescent="0.2">
      <c r="A439" s="14" t="s">
        <v>1085</v>
      </c>
      <c r="B439" s="15" t="s">
        <v>1086</v>
      </c>
      <c r="C439" s="26"/>
      <c r="D439" s="26"/>
      <c r="E439" s="28"/>
      <c r="F439" s="29">
        <v>0</v>
      </c>
    </row>
    <row r="440" spans="1:6" x14ac:dyDescent="0.2">
      <c r="A440" s="14" t="s">
        <v>1087</v>
      </c>
      <c r="B440" s="15" t="s">
        <v>1088</v>
      </c>
      <c r="C440" s="26"/>
      <c r="D440" s="26"/>
      <c r="E440" s="28"/>
      <c r="F440" s="29">
        <v>0</v>
      </c>
    </row>
    <row r="441" spans="1:6" ht="23.6" x14ac:dyDescent="0.2">
      <c r="A441" s="14" t="s">
        <v>1089</v>
      </c>
      <c r="B441" s="15" t="s">
        <v>1090</v>
      </c>
      <c r="C441" s="26"/>
      <c r="D441" s="26"/>
      <c r="E441" s="28"/>
      <c r="F441" s="29">
        <v>0</v>
      </c>
    </row>
    <row r="442" spans="1:6" ht="23.6" x14ac:dyDescent="0.2">
      <c r="A442" s="14" t="s">
        <v>1091</v>
      </c>
      <c r="B442" s="15" t="s">
        <v>1092</v>
      </c>
      <c r="C442" s="26"/>
      <c r="D442" s="26"/>
      <c r="E442" s="28"/>
      <c r="F442" s="29">
        <v>0</v>
      </c>
    </row>
    <row r="443" spans="1:6" x14ac:dyDescent="0.2">
      <c r="A443" s="14" t="s">
        <v>1093</v>
      </c>
      <c r="B443" s="15" t="s">
        <v>1094</v>
      </c>
      <c r="C443" s="26"/>
      <c r="D443" s="26"/>
      <c r="E443" s="28"/>
      <c r="F443" s="29">
        <v>0</v>
      </c>
    </row>
    <row r="444" spans="1:6" x14ac:dyDescent="0.2">
      <c r="A444" s="14" t="s">
        <v>1095</v>
      </c>
      <c r="B444" s="15" t="s">
        <v>1096</v>
      </c>
      <c r="C444" s="26"/>
      <c r="D444" s="26"/>
      <c r="E444" s="28"/>
      <c r="F444" s="29">
        <v>0</v>
      </c>
    </row>
    <row r="445" spans="1:6" x14ac:dyDescent="0.2">
      <c r="A445" s="14" t="s">
        <v>1097</v>
      </c>
      <c r="B445" s="15" t="s">
        <v>1098</v>
      </c>
      <c r="C445" s="26"/>
      <c r="D445" s="26"/>
      <c r="E445" s="28"/>
      <c r="F445" s="29">
        <v>0</v>
      </c>
    </row>
    <row r="446" spans="1:6" x14ac:dyDescent="0.2">
      <c r="A446" s="14" t="s">
        <v>1099</v>
      </c>
      <c r="B446" s="15" t="s">
        <v>1100</v>
      </c>
      <c r="C446" s="26"/>
      <c r="D446" s="26"/>
      <c r="E446" s="28"/>
      <c r="F446" s="29">
        <v>0</v>
      </c>
    </row>
    <row r="447" spans="1:6" x14ac:dyDescent="0.2">
      <c r="A447" s="14" t="s">
        <v>1101</v>
      </c>
      <c r="B447" s="15" t="s">
        <v>1102</v>
      </c>
      <c r="C447" s="26"/>
      <c r="D447" s="26"/>
      <c r="E447" s="28"/>
      <c r="F447" s="29">
        <v>0</v>
      </c>
    </row>
    <row r="448" spans="1:6" x14ac:dyDescent="0.2">
      <c r="A448" s="14" t="s">
        <v>1103</v>
      </c>
      <c r="B448" s="15" t="s">
        <v>1104</v>
      </c>
      <c r="C448" s="26"/>
      <c r="D448" s="26"/>
      <c r="E448" s="28"/>
      <c r="F448" s="29">
        <v>0</v>
      </c>
    </row>
    <row r="449" spans="1:6" x14ac:dyDescent="0.2">
      <c r="A449" s="14" t="s">
        <v>1105</v>
      </c>
      <c r="B449" s="15" t="s">
        <v>1106</v>
      </c>
      <c r="C449" s="26"/>
      <c r="D449" s="26"/>
      <c r="E449" s="28"/>
      <c r="F449" s="29">
        <v>0</v>
      </c>
    </row>
    <row r="450" spans="1:6" x14ac:dyDescent="0.2">
      <c r="A450" s="14" t="s">
        <v>1107</v>
      </c>
      <c r="B450" s="15" t="s">
        <v>1108</v>
      </c>
      <c r="C450" s="26"/>
      <c r="D450" s="26"/>
      <c r="E450" s="28"/>
      <c r="F450" s="29">
        <v>0</v>
      </c>
    </row>
    <row r="451" spans="1:6" x14ac:dyDescent="0.2">
      <c r="A451" s="13" t="s">
        <v>1109</v>
      </c>
      <c r="B451" s="25" t="s">
        <v>1110</v>
      </c>
      <c r="C451" s="26"/>
      <c r="D451" s="27">
        <f>SUM(C452:C469)</f>
        <v>0</v>
      </c>
      <c r="E451" s="28"/>
      <c r="F451" s="29">
        <v>0</v>
      </c>
    </row>
    <row r="452" spans="1:6" x14ac:dyDescent="0.2">
      <c r="A452" s="14" t="s">
        <v>1111</v>
      </c>
      <c r="B452" s="15" t="s">
        <v>1112</v>
      </c>
      <c r="C452" s="26"/>
      <c r="D452" s="26"/>
      <c r="E452" s="28"/>
      <c r="F452" s="29">
        <v>0</v>
      </c>
    </row>
    <row r="453" spans="1:6" x14ac:dyDescent="0.2">
      <c r="A453" s="14" t="s">
        <v>1113</v>
      </c>
      <c r="B453" s="15" t="s">
        <v>1114</v>
      </c>
      <c r="C453" s="26"/>
      <c r="D453" s="26"/>
      <c r="E453" s="28"/>
      <c r="F453" s="29">
        <v>0</v>
      </c>
    </row>
    <row r="454" spans="1:6" x14ac:dyDescent="0.2">
      <c r="A454" s="14" t="s">
        <v>1115</v>
      </c>
      <c r="B454" s="15" t="s">
        <v>1116</v>
      </c>
      <c r="C454" s="26"/>
      <c r="D454" s="26"/>
      <c r="E454" s="28"/>
      <c r="F454" s="29">
        <v>0</v>
      </c>
    </row>
    <row r="455" spans="1:6" x14ac:dyDescent="0.2">
      <c r="A455" s="14" t="s">
        <v>1117</v>
      </c>
      <c r="B455" s="15" t="s">
        <v>1118</v>
      </c>
      <c r="C455" s="26"/>
      <c r="D455" s="26"/>
      <c r="E455" s="28"/>
      <c r="F455" s="29">
        <v>0</v>
      </c>
    </row>
    <row r="456" spans="1:6" x14ac:dyDescent="0.2">
      <c r="A456" s="14" t="s">
        <v>1119</v>
      </c>
      <c r="B456" s="15" t="s">
        <v>1120</v>
      </c>
      <c r="C456" s="26"/>
      <c r="D456" s="26"/>
      <c r="E456" s="28"/>
      <c r="F456" s="29">
        <v>0</v>
      </c>
    </row>
    <row r="457" spans="1:6" x14ac:dyDescent="0.2">
      <c r="A457" s="14" t="s">
        <v>1121</v>
      </c>
      <c r="B457" s="15" t="s">
        <v>1122</v>
      </c>
      <c r="C457" s="26"/>
      <c r="D457" s="26"/>
      <c r="E457" s="28"/>
      <c r="F457" s="29">
        <v>0</v>
      </c>
    </row>
    <row r="458" spans="1:6" x14ac:dyDescent="0.2">
      <c r="A458" s="14" t="s">
        <v>1123</v>
      </c>
      <c r="B458" s="15" t="s">
        <v>1124</v>
      </c>
      <c r="C458" s="26"/>
      <c r="D458" s="26"/>
      <c r="E458" s="28"/>
      <c r="F458" s="29">
        <v>0</v>
      </c>
    </row>
    <row r="459" spans="1:6" x14ac:dyDescent="0.2">
      <c r="A459" s="14" t="s">
        <v>1125</v>
      </c>
      <c r="B459" s="15" t="s">
        <v>1126</v>
      </c>
      <c r="C459" s="26"/>
      <c r="D459" s="26"/>
      <c r="E459" s="28"/>
      <c r="F459" s="29">
        <v>0</v>
      </c>
    </row>
    <row r="460" spans="1:6" x14ac:dyDescent="0.2">
      <c r="A460" s="14" t="s">
        <v>1127</v>
      </c>
      <c r="B460" s="15" t="s">
        <v>1128</v>
      </c>
      <c r="C460" s="26"/>
      <c r="D460" s="26"/>
      <c r="E460" s="28"/>
      <c r="F460" s="29">
        <v>0</v>
      </c>
    </row>
    <row r="461" spans="1:6" x14ac:dyDescent="0.2">
      <c r="A461" s="14" t="s">
        <v>1129</v>
      </c>
      <c r="B461" s="15" t="s">
        <v>1130</v>
      </c>
      <c r="C461" s="26"/>
      <c r="D461" s="26"/>
      <c r="E461" s="28"/>
      <c r="F461" s="29">
        <v>0</v>
      </c>
    </row>
    <row r="462" spans="1:6" x14ac:dyDescent="0.2">
      <c r="A462" s="14" t="s">
        <v>1131</v>
      </c>
      <c r="B462" s="15" t="s">
        <v>1132</v>
      </c>
      <c r="C462" s="26"/>
      <c r="D462" s="26"/>
      <c r="E462" s="28"/>
      <c r="F462" s="29">
        <v>0</v>
      </c>
    </row>
    <row r="463" spans="1:6" x14ac:dyDescent="0.2">
      <c r="A463" s="14" t="s">
        <v>1133</v>
      </c>
      <c r="B463" s="15" t="s">
        <v>1134</v>
      </c>
      <c r="C463" s="26"/>
      <c r="D463" s="26"/>
      <c r="E463" s="28"/>
      <c r="F463" s="29">
        <v>0</v>
      </c>
    </row>
    <row r="464" spans="1:6" x14ac:dyDescent="0.2">
      <c r="A464" s="14" t="s">
        <v>1135</v>
      </c>
      <c r="B464" s="15" t="s">
        <v>1136</v>
      </c>
      <c r="C464" s="26"/>
      <c r="D464" s="26"/>
      <c r="E464" s="28"/>
      <c r="F464" s="29">
        <v>0</v>
      </c>
    </row>
    <row r="465" spans="1:6" x14ac:dyDescent="0.2">
      <c r="A465" s="14" t="s">
        <v>1137</v>
      </c>
      <c r="B465" s="15" t="s">
        <v>1138</v>
      </c>
      <c r="C465" s="26"/>
      <c r="D465" s="26"/>
      <c r="E465" s="28"/>
      <c r="F465" s="29">
        <v>0</v>
      </c>
    </row>
    <row r="466" spans="1:6" x14ac:dyDescent="0.2">
      <c r="A466" s="14" t="s">
        <v>1139</v>
      </c>
      <c r="B466" s="15" t="s">
        <v>1140</v>
      </c>
      <c r="C466" s="26"/>
      <c r="D466" s="26"/>
      <c r="E466" s="28"/>
      <c r="F466" s="29">
        <v>0</v>
      </c>
    </row>
    <row r="467" spans="1:6" x14ac:dyDescent="0.2">
      <c r="A467" s="14" t="s">
        <v>1141</v>
      </c>
      <c r="B467" s="15" t="s">
        <v>1142</v>
      </c>
      <c r="C467" s="26"/>
      <c r="D467" s="26"/>
      <c r="E467" s="28"/>
      <c r="F467" s="29">
        <v>0</v>
      </c>
    </row>
    <row r="468" spans="1:6" x14ac:dyDescent="0.2">
      <c r="A468" s="14" t="s">
        <v>1143</v>
      </c>
      <c r="B468" s="15" t="s">
        <v>1144</v>
      </c>
      <c r="C468" s="26"/>
      <c r="D468" s="26"/>
      <c r="E468" s="28"/>
      <c r="F468" s="29">
        <v>0</v>
      </c>
    </row>
    <row r="469" spans="1:6" x14ac:dyDescent="0.2">
      <c r="A469" s="14" t="s">
        <v>1145</v>
      </c>
      <c r="B469" s="15" t="s">
        <v>1146</v>
      </c>
      <c r="C469" s="26"/>
      <c r="D469" s="26"/>
      <c r="E469" s="28"/>
      <c r="F469" s="29">
        <v>0</v>
      </c>
    </row>
    <row r="470" spans="1:6" x14ac:dyDescent="0.2">
      <c r="A470" s="13" t="s">
        <v>1147</v>
      </c>
      <c r="B470" s="25" t="s">
        <v>26</v>
      </c>
      <c r="C470" s="26"/>
      <c r="D470" s="27">
        <f>SUM(C471:C478)</f>
        <v>0</v>
      </c>
      <c r="E470" s="28"/>
      <c r="F470" s="29">
        <v>0</v>
      </c>
    </row>
    <row r="471" spans="1:6" x14ac:dyDescent="0.2">
      <c r="A471" s="14" t="s">
        <v>1148</v>
      </c>
      <c r="B471" s="15" t="s">
        <v>1149</v>
      </c>
      <c r="C471" s="26"/>
      <c r="D471" s="26"/>
      <c r="E471" s="28"/>
      <c r="F471" s="29">
        <v>0</v>
      </c>
    </row>
    <row r="472" spans="1:6" x14ac:dyDescent="0.2">
      <c r="A472" s="14" t="s">
        <v>1150</v>
      </c>
      <c r="B472" s="15" t="s">
        <v>1151</v>
      </c>
      <c r="C472" s="26"/>
      <c r="D472" s="26"/>
      <c r="E472" s="28"/>
      <c r="F472" s="29">
        <v>0</v>
      </c>
    </row>
    <row r="473" spans="1:6" x14ac:dyDescent="0.2">
      <c r="A473" s="14" t="s">
        <v>1152</v>
      </c>
      <c r="B473" s="15" t="s">
        <v>1153</v>
      </c>
      <c r="C473" s="26"/>
      <c r="D473" s="26"/>
      <c r="E473" s="28"/>
      <c r="F473" s="29">
        <v>0</v>
      </c>
    </row>
    <row r="474" spans="1:6" x14ac:dyDescent="0.2">
      <c r="A474" s="14" t="s">
        <v>1154</v>
      </c>
      <c r="B474" s="15" t="s">
        <v>1155</v>
      </c>
      <c r="C474" s="26"/>
      <c r="D474" s="26"/>
      <c r="E474" s="28"/>
      <c r="F474" s="29">
        <v>0</v>
      </c>
    </row>
    <row r="475" spans="1:6" x14ac:dyDescent="0.2">
      <c r="A475" s="14" t="s">
        <v>1156</v>
      </c>
      <c r="B475" s="15" t="s">
        <v>1157</v>
      </c>
      <c r="C475" s="26"/>
      <c r="D475" s="26"/>
      <c r="E475" s="28"/>
      <c r="F475" s="29">
        <v>0</v>
      </c>
    </row>
    <row r="476" spans="1:6" x14ac:dyDescent="0.2">
      <c r="A476" s="14" t="s">
        <v>1158</v>
      </c>
      <c r="B476" s="15" t="s">
        <v>1159</v>
      </c>
      <c r="C476" s="26"/>
      <c r="D476" s="26"/>
      <c r="E476" s="28"/>
      <c r="F476" s="29">
        <v>0</v>
      </c>
    </row>
    <row r="477" spans="1:6" x14ac:dyDescent="0.2">
      <c r="A477" s="14" t="s">
        <v>1160</v>
      </c>
      <c r="B477" s="15" t="s">
        <v>1161</v>
      </c>
      <c r="C477" s="26"/>
      <c r="D477" s="26"/>
      <c r="E477" s="28"/>
      <c r="F477" s="29">
        <v>0</v>
      </c>
    </row>
    <row r="478" spans="1:6" x14ac:dyDescent="0.2">
      <c r="A478" s="14" t="s">
        <v>1163</v>
      </c>
      <c r="B478" s="15" t="s">
        <v>1164</v>
      </c>
      <c r="C478" s="26"/>
      <c r="D478" s="26"/>
      <c r="E478" s="28"/>
      <c r="F478" s="29">
        <v>0</v>
      </c>
    </row>
    <row r="479" spans="1:6" x14ac:dyDescent="0.2">
      <c r="A479" s="13" t="s">
        <v>1165</v>
      </c>
      <c r="B479" s="25" t="s">
        <v>1166</v>
      </c>
      <c r="C479" s="26"/>
      <c r="D479" s="27">
        <f>SUM(C480:C483)</f>
        <v>0</v>
      </c>
      <c r="E479" s="28"/>
      <c r="F479" s="29">
        <v>0</v>
      </c>
    </row>
    <row r="480" spans="1:6" x14ac:dyDescent="0.2">
      <c r="A480" s="14" t="s">
        <v>1167</v>
      </c>
      <c r="B480" s="15" t="s">
        <v>1168</v>
      </c>
      <c r="C480" s="26"/>
      <c r="D480" s="26"/>
      <c r="E480" s="28"/>
      <c r="F480" s="29">
        <v>0</v>
      </c>
    </row>
    <row r="481" spans="1:6" x14ac:dyDescent="0.2">
      <c r="A481" s="14" t="s">
        <v>1169</v>
      </c>
      <c r="B481" s="15" t="s">
        <v>1170</v>
      </c>
      <c r="C481" s="26"/>
      <c r="D481" s="26"/>
      <c r="E481" s="28"/>
      <c r="F481" s="29">
        <v>0</v>
      </c>
    </row>
    <row r="482" spans="1:6" x14ac:dyDescent="0.2">
      <c r="A482" s="14" t="s">
        <v>1199</v>
      </c>
      <c r="B482" s="15" t="s">
        <v>1200</v>
      </c>
      <c r="C482" s="26"/>
      <c r="D482" s="26"/>
      <c r="E482" s="28"/>
      <c r="F482" s="29">
        <v>0</v>
      </c>
    </row>
    <row r="483" spans="1:6" x14ac:dyDescent="0.2">
      <c r="A483" s="14" t="s">
        <v>1201</v>
      </c>
      <c r="B483" s="15" t="s">
        <v>1202</v>
      </c>
      <c r="C483" s="26"/>
      <c r="D483" s="26"/>
      <c r="E483" s="28"/>
      <c r="F483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3"/>
  <sheetViews>
    <sheetView topLeftCell="A26" workbookViewId="0">
      <selection activeCell="C3" sqref="C3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75" style="46" customWidth="1"/>
    <col min="4" max="4" width="15.125" style="46" customWidth="1"/>
    <col min="5" max="5" width="13.75" style="46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46" t="s">
        <v>2062</v>
      </c>
      <c r="E2" s="200">
        <f>+E8</f>
        <v>46300</v>
      </c>
      <c r="F2" s="46"/>
      <c r="G2" s="312" t="s">
        <v>1731</v>
      </c>
      <c r="H2" s="200">
        <f>+E2</f>
        <v>46300</v>
      </c>
    </row>
    <row r="3" spans="1:8" x14ac:dyDescent="0.2">
      <c r="B3" s="46" t="s">
        <v>1752</v>
      </c>
      <c r="C3" s="309">
        <v>11</v>
      </c>
      <c r="D3" s="309" t="s">
        <v>2241</v>
      </c>
      <c r="E3" s="200">
        <f>+E2</f>
        <v>46300</v>
      </c>
      <c r="F3" s="46"/>
      <c r="G3" s="312">
        <v>172</v>
      </c>
      <c r="H3" s="200">
        <f>+H2</f>
        <v>46300</v>
      </c>
    </row>
    <row r="4" spans="1:8" x14ac:dyDescent="0.2">
      <c r="B4" s="46" t="s">
        <v>2058</v>
      </c>
      <c r="C4" s="123" t="s">
        <v>2059</v>
      </c>
      <c r="D4" s="309" t="s">
        <v>2096</v>
      </c>
      <c r="F4" s="46"/>
      <c r="G4" s="56"/>
    </row>
    <row r="5" spans="1:8" x14ac:dyDescent="0.2">
      <c r="F5" s="46"/>
      <c r="G5" s="56"/>
    </row>
    <row r="6" spans="1:8" x14ac:dyDescent="0.2">
      <c r="B6" s="438" t="s">
        <v>44</v>
      </c>
      <c r="C6" s="438"/>
      <c r="D6" s="438"/>
      <c r="E6" s="438"/>
      <c r="F6" s="438"/>
      <c r="G6" s="56"/>
    </row>
    <row r="7" spans="1:8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8" x14ac:dyDescent="0.2">
      <c r="A8" s="59">
        <v>1</v>
      </c>
      <c r="B8" s="60" t="s">
        <v>1654</v>
      </c>
      <c r="C8" s="61"/>
      <c r="D8" s="62"/>
      <c r="E8" s="63">
        <f>SUM(E9:E361)</f>
        <v>46300</v>
      </c>
      <c r="F8" s="59"/>
    </row>
    <row r="9" spans="1:8" x14ac:dyDescent="0.2">
      <c r="A9" s="16" t="s">
        <v>53</v>
      </c>
      <c r="B9" s="21" t="s">
        <v>0</v>
      </c>
      <c r="C9" s="22"/>
      <c r="D9" s="22"/>
      <c r="E9" s="23">
        <f>SUM(D10:D65)</f>
        <v>46300</v>
      </c>
      <c r="F9" s="24">
        <v>0</v>
      </c>
    </row>
    <row r="10" spans="1:8" x14ac:dyDescent="0.2">
      <c r="A10" s="13" t="s">
        <v>54</v>
      </c>
      <c r="B10" s="25" t="s">
        <v>1</v>
      </c>
      <c r="C10" s="26"/>
      <c r="D10" s="27">
        <f>SUM(C11:C15)</f>
        <v>25000</v>
      </c>
      <c r="E10" s="28"/>
      <c r="F10" s="29">
        <v>0</v>
      </c>
    </row>
    <row r="11" spans="1:8" x14ac:dyDescent="0.2">
      <c r="A11" s="14" t="s">
        <v>55</v>
      </c>
      <c r="B11" s="15" t="s">
        <v>56</v>
      </c>
      <c r="C11" s="26"/>
      <c r="D11" s="26"/>
      <c r="E11" s="28"/>
      <c r="F11" s="29">
        <v>0</v>
      </c>
    </row>
    <row r="12" spans="1:8" x14ac:dyDescent="0.2">
      <c r="A12" s="14" t="s">
        <v>57</v>
      </c>
      <c r="B12" s="15" t="s">
        <v>58</v>
      </c>
      <c r="C12" s="26"/>
      <c r="D12" s="26"/>
      <c r="E12" s="28"/>
      <c r="F12" s="29">
        <v>0</v>
      </c>
    </row>
    <row r="13" spans="1:8" x14ac:dyDescent="0.2">
      <c r="A13" s="14" t="s">
        <v>63</v>
      </c>
      <c r="B13" s="15" t="s">
        <v>64</v>
      </c>
      <c r="C13" s="26"/>
      <c r="D13" s="26"/>
      <c r="E13" s="28"/>
      <c r="F13" s="29">
        <v>0</v>
      </c>
    </row>
    <row r="14" spans="1:8" x14ac:dyDescent="0.2">
      <c r="A14" s="14" t="s">
        <v>65</v>
      </c>
      <c r="B14" s="15" t="s">
        <v>66</v>
      </c>
      <c r="C14" s="26">
        <v>25000</v>
      </c>
      <c r="D14" s="26"/>
      <c r="E14" s="28"/>
      <c r="F14" s="29">
        <v>0</v>
      </c>
    </row>
    <row r="15" spans="1:8" x14ac:dyDescent="0.2">
      <c r="A15" s="14" t="s">
        <v>67</v>
      </c>
      <c r="B15" s="15" t="s">
        <v>68</v>
      </c>
      <c r="C15" s="26"/>
      <c r="D15" s="30"/>
      <c r="E15" s="28"/>
      <c r="F15" s="29">
        <v>0</v>
      </c>
    </row>
    <row r="16" spans="1:8" x14ac:dyDescent="0.2">
      <c r="A16" s="13" t="s">
        <v>73</v>
      </c>
      <c r="B16" s="25" t="s">
        <v>2</v>
      </c>
      <c r="C16" s="26"/>
      <c r="D16" s="27">
        <f>SUM(C17:C25)</f>
        <v>0</v>
      </c>
      <c r="E16" s="28"/>
      <c r="F16" s="29">
        <v>0</v>
      </c>
    </row>
    <row r="17" spans="1:6" x14ac:dyDescent="0.2">
      <c r="A17" s="14" t="s">
        <v>74</v>
      </c>
      <c r="B17" s="15" t="s">
        <v>75</v>
      </c>
      <c r="C17" s="26"/>
      <c r="D17" s="26"/>
      <c r="E17" s="28"/>
      <c r="F17" s="29">
        <v>0</v>
      </c>
    </row>
    <row r="18" spans="1:6" x14ac:dyDescent="0.2">
      <c r="A18" s="14" t="s">
        <v>76</v>
      </c>
      <c r="B18" s="15" t="s">
        <v>77</v>
      </c>
      <c r="C18" s="26"/>
      <c r="D18" s="26"/>
      <c r="E18" s="28"/>
      <c r="F18" s="29">
        <v>0</v>
      </c>
    </row>
    <row r="19" spans="1:6" x14ac:dyDescent="0.2">
      <c r="A19" s="14" t="s">
        <v>78</v>
      </c>
      <c r="B19" s="15" t="s">
        <v>79</v>
      </c>
      <c r="C19" s="26"/>
      <c r="D19" s="30"/>
      <c r="E19" s="28"/>
      <c r="F19" s="29">
        <v>0</v>
      </c>
    </row>
    <row r="20" spans="1:6" x14ac:dyDescent="0.2">
      <c r="A20" s="14" t="s">
        <v>80</v>
      </c>
      <c r="B20" s="15" t="s">
        <v>81</v>
      </c>
      <c r="C20" s="26"/>
      <c r="D20" s="26"/>
      <c r="E20" s="28"/>
      <c r="F20" s="29">
        <v>0</v>
      </c>
    </row>
    <row r="21" spans="1:6" x14ac:dyDescent="0.2">
      <c r="A21" s="14" t="s">
        <v>82</v>
      </c>
      <c r="B21" s="15" t="s">
        <v>83</v>
      </c>
      <c r="C21" s="26"/>
      <c r="D21" s="26"/>
      <c r="E21" s="28"/>
      <c r="F21" s="29">
        <v>0</v>
      </c>
    </row>
    <row r="22" spans="1:6" x14ac:dyDescent="0.2">
      <c r="A22" s="14" t="s">
        <v>84</v>
      </c>
      <c r="B22" s="15" t="s">
        <v>85</v>
      </c>
      <c r="C22" s="26"/>
      <c r="D22" s="26"/>
      <c r="E22" s="28"/>
      <c r="F22" s="29">
        <v>0</v>
      </c>
    </row>
    <row r="23" spans="1:6" x14ac:dyDescent="0.2">
      <c r="A23" s="14" t="s">
        <v>86</v>
      </c>
      <c r="B23" s="15" t="s">
        <v>87</v>
      </c>
      <c r="C23" s="26"/>
      <c r="D23" s="26"/>
      <c r="E23" s="28"/>
      <c r="F23" s="29">
        <v>0</v>
      </c>
    </row>
    <row r="24" spans="1:6" ht="23.6" x14ac:dyDescent="0.2">
      <c r="A24" s="14" t="s">
        <v>88</v>
      </c>
      <c r="B24" s="15" t="s">
        <v>89</v>
      </c>
      <c r="C24" s="26"/>
      <c r="D24" s="26"/>
      <c r="E24" s="28"/>
      <c r="F24" s="29">
        <v>0</v>
      </c>
    </row>
    <row r="25" spans="1:6" ht="23.6" x14ac:dyDescent="0.2">
      <c r="A25" s="14" t="s">
        <v>90</v>
      </c>
      <c r="B25" s="15" t="s">
        <v>91</v>
      </c>
      <c r="C25" s="26"/>
      <c r="D25" s="26"/>
      <c r="E25" s="28"/>
      <c r="F25" s="29">
        <v>0</v>
      </c>
    </row>
    <row r="26" spans="1:6" x14ac:dyDescent="0.2">
      <c r="A26" s="13" t="s">
        <v>92</v>
      </c>
      <c r="B26" s="25" t="s">
        <v>3</v>
      </c>
      <c r="C26" s="26"/>
      <c r="D26" s="27">
        <f>SUM(C27:C41)</f>
        <v>21300</v>
      </c>
      <c r="E26" s="28"/>
      <c r="F26" s="29">
        <v>0</v>
      </c>
    </row>
    <row r="27" spans="1:6" x14ac:dyDescent="0.2">
      <c r="A27" s="14" t="s">
        <v>93</v>
      </c>
      <c r="B27" s="15" t="s">
        <v>94</v>
      </c>
      <c r="C27" s="26"/>
      <c r="D27" s="26"/>
      <c r="E27" s="28"/>
      <c r="F27" s="29">
        <v>0</v>
      </c>
    </row>
    <row r="28" spans="1:6" x14ac:dyDescent="0.2">
      <c r="A28" s="14" t="s">
        <v>95</v>
      </c>
      <c r="B28" s="15" t="s">
        <v>96</v>
      </c>
      <c r="C28" s="26"/>
      <c r="D28" s="30"/>
      <c r="E28" s="28"/>
      <c r="F28" s="29">
        <v>0</v>
      </c>
    </row>
    <row r="29" spans="1:6" x14ac:dyDescent="0.2">
      <c r="A29" s="14" t="s">
        <v>97</v>
      </c>
      <c r="B29" s="15" t="s">
        <v>98</v>
      </c>
      <c r="C29" s="26"/>
      <c r="D29" s="26"/>
      <c r="E29" s="28"/>
      <c r="F29" s="29">
        <v>0</v>
      </c>
    </row>
    <row r="30" spans="1:6" x14ac:dyDescent="0.2">
      <c r="A30" s="14" t="s">
        <v>99</v>
      </c>
      <c r="B30" s="15" t="s">
        <v>100</v>
      </c>
      <c r="C30" s="26">
        <v>10000</v>
      </c>
      <c r="D30" s="26"/>
      <c r="E30" s="28"/>
      <c r="F30" s="29">
        <v>0</v>
      </c>
    </row>
    <row r="31" spans="1:6" x14ac:dyDescent="0.2">
      <c r="A31" s="14" t="s">
        <v>101</v>
      </c>
      <c r="B31" s="15" t="s">
        <v>102</v>
      </c>
      <c r="C31" s="26"/>
      <c r="D31" s="26"/>
      <c r="E31" s="28"/>
      <c r="F31" s="29">
        <v>0</v>
      </c>
    </row>
    <row r="32" spans="1:6" x14ac:dyDescent="0.2">
      <c r="A32" s="14" t="s">
        <v>103</v>
      </c>
      <c r="B32" s="15" t="s">
        <v>104</v>
      </c>
      <c r="C32" s="26">
        <v>11300</v>
      </c>
      <c r="D32" s="26"/>
      <c r="E32" s="28"/>
      <c r="F32" s="29">
        <v>0</v>
      </c>
    </row>
    <row r="33" spans="1:6" x14ac:dyDescent="0.2">
      <c r="A33" s="14" t="s">
        <v>105</v>
      </c>
      <c r="B33" s="15" t="s">
        <v>106</v>
      </c>
      <c r="C33" s="26"/>
      <c r="D33" s="30"/>
      <c r="E33" s="28"/>
      <c r="F33" s="29">
        <v>0</v>
      </c>
    </row>
    <row r="34" spans="1:6" x14ac:dyDescent="0.2">
      <c r="A34" s="14" t="s">
        <v>107</v>
      </c>
      <c r="B34" s="15" t="s">
        <v>108</v>
      </c>
      <c r="C34" s="26"/>
      <c r="D34" s="26"/>
      <c r="E34" s="28"/>
      <c r="F34" s="29">
        <v>0</v>
      </c>
    </row>
    <row r="35" spans="1:6" x14ac:dyDescent="0.2">
      <c r="A35" s="14" t="s">
        <v>109</v>
      </c>
      <c r="B35" s="15" t="s">
        <v>110</v>
      </c>
      <c r="C35" s="26"/>
      <c r="D35" s="26"/>
      <c r="E35" s="28"/>
      <c r="F35" s="29">
        <v>0</v>
      </c>
    </row>
    <row r="36" spans="1:6" x14ac:dyDescent="0.2">
      <c r="A36" s="14" t="s">
        <v>111</v>
      </c>
      <c r="B36" s="15" t="s">
        <v>112</v>
      </c>
      <c r="C36" s="26"/>
      <c r="D36" s="26"/>
      <c r="E36" s="28"/>
      <c r="F36" s="29">
        <v>0</v>
      </c>
    </row>
    <row r="37" spans="1:6" x14ac:dyDescent="0.2">
      <c r="A37" s="14" t="s">
        <v>113</v>
      </c>
      <c r="B37" s="15" t="s">
        <v>114</v>
      </c>
      <c r="C37" s="26"/>
      <c r="D37" s="26"/>
      <c r="E37" s="28"/>
      <c r="F37" s="29">
        <v>0</v>
      </c>
    </row>
    <row r="38" spans="1:6" x14ac:dyDescent="0.2">
      <c r="A38" s="14" t="s">
        <v>123</v>
      </c>
      <c r="B38" s="15" t="s">
        <v>124</v>
      </c>
      <c r="C38" s="26"/>
      <c r="D38" s="26"/>
      <c r="E38" s="28"/>
      <c r="F38" s="29">
        <v>0</v>
      </c>
    </row>
    <row r="39" spans="1:6" x14ac:dyDescent="0.2">
      <c r="A39" s="14" t="s">
        <v>125</v>
      </c>
      <c r="B39" s="15" t="s">
        <v>126</v>
      </c>
      <c r="C39" s="26"/>
      <c r="D39" s="26"/>
      <c r="E39" s="28"/>
      <c r="F39" s="29">
        <v>0</v>
      </c>
    </row>
    <row r="40" spans="1:6" ht="23.6" x14ac:dyDescent="0.2">
      <c r="A40" s="14" t="s">
        <v>127</v>
      </c>
      <c r="B40" s="15" t="s">
        <v>128</v>
      </c>
      <c r="C40" s="26"/>
      <c r="D40" s="30"/>
      <c r="E40" s="28"/>
      <c r="F40" s="29">
        <v>0</v>
      </c>
    </row>
    <row r="41" spans="1:6" x14ac:dyDescent="0.2">
      <c r="A41" s="14" t="s">
        <v>129</v>
      </c>
      <c r="B41" s="15" t="s">
        <v>130</v>
      </c>
      <c r="C41" s="26"/>
      <c r="D41" s="26"/>
      <c r="E41" s="28"/>
      <c r="F41" s="29">
        <v>0</v>
      </c>
    </row>
    <row r="42" spans="1:6" x14ac:dyDescent="0.2">
      <c r="A42" s="13" t="s">
        <v>158</v>
      </c>
      <c r="B42" s="31" t="s">
        <v>159</v>
      </c>
      <c r="C42" s="26"/>
      <c r="D42" s="27">
        <f>SUM(C43:C66)</f>
        <v>0</v>
      </c>
      <c r="E42" s="28"/>
      <c r="F42" s="29">
        <v>0</v>
      </c>
    </row>
    <row r="43" spans="1:6" x14ac:dyDescent="0.2">
      <c r="A43" s="14" t="s">
        <v>160</v>
      </c>
      <c r="B43" s="32" t="s">
        <v>161</v>
      </c>
      <c r="C43" s="26"/>
      <c r="D43" s="26"/>
      <c r="E43" s="28"/>
      <c r="F43" s="29">
        <v>0</v>
      </c>
    </row>
    <row r="44" spans="1:6" x14ac:dyDescent="0.2">
      <c r="A44" s="14" t="s">
        <v>162</v>
      </c>
      <c r="B44" s="15" t="s">
        <v>163</v>
      </c>
      <c r="C44" s="26"/>
      <c r="D44" s="26"/>
      <c r="E44" s="28"/>
      <c r="F44" s="29">
        <v>0</v>
      </c>
    </row>
    <row r="45" spans="1:6" x14ac:dyDescent="0.2">
      <c r="A45" s="14" t="s">
        <v>164</v>
      </c>
      <c r="B45" s="15" t="s">
        <v>165</v>
      </c>
      <c r="C45" s="26"/>
      <c r="D45" s="26"/>
      <c r="E45" s="27"/>
      <c r="F45" s="29">
        <v>0</v>
      </c>
    </row>
    <row r="46" spans="1:6" x14ac:dyDescent="0.2">
      <c r="A46" s="14" t="s">
        <v>166</v>
      </c>
      <c r="B46" s="15" t="s">
        <v>167</v>
      </c>
      <c r="C46" s="26"/>
      <c r="D46" s="30"/>
      <c r="E46" s="28"/>
      <c r="F46" s="29">
        <v>0</v>
      </c>
    </row>
    <row r="47" spans="1:6" x14ac:dyDescent="0.2">
      <c r="A47" s="14" t="s">
        <v>168</v>
      </c>
      <c r="B47" s="15" t="s">
        <v>169</v>
      </c>
      <c r="C47" s="26"/>
      <c r="D47" s="26"/>
      <c r="E47" s="28"/>
      <c r="F47" s="29">
        <v>0</v>
      </c>
    </row>
    <row r="48" spans="1:6" x14ac:dyDescent="0.2">
      <c r="A48" s="14" t="s">
        <v>170</v>
      </c>
      <c r="B48" s="15" t="s">
        <v>171</v>
      </c>
      <c r="C48" s="26"/>
      <c r="D48" s="26"/>
      <c r="E48" s="28"/>
      <c r="F48" s="29">
        <v>0</v>
      </c>
    </row>
    <row r="49" spans="1:6" x14ac:dyDescent="0.2">
      <c r="A49" s="14" t="s">
        <v>172</v>
      </c>
      <c r="B49" s="15" t="s">
        <v>173</v>
      </c>
      <c r="C49" s="26"/>
      <c r="D49" s="26"/>
      <c r="E49" s="28"/>
      <c r="F49" s="29">
        <v>0</v>
      </c>
    </row>
    <row r="50" spans="1:6" x14ac:dyDescent="0.2">
      <c r="A50" s="14" t="s">
        <v>174</v>
      </c>
      <c r="B50" s="15" t="s">
        <v>175</v>
      </c>
      <c r="C50" s="26"/>
      <c r="D50" s="26"/>
      <c r="E50" s="28"/>
      <c r="F50" s="29">
        <v>0</v>
      </c>
    </row>
    <row r="51" spans="1:6" x14ac:dyDescent="0.2">
      <c r="A51" s="14" t="s">
        <v>182</v>
      </c>
      <c r="B51" s="15" t="s">
        <v>183</v>
      </c>
      <c r="C51" s="26"/>
      <c r="D51" s="26"/>
      <c r="E51" s="28"/>
      <c r="F51" s="29">
        <v>0</v>
      </c>
    </row>
    <row r="52" spans="1:6" x14ac:dyDescent="0.2">
      <c r="A52" s="14" t="s">
        <v>184</v>
      </c>
      <c r="B52" s="15" t="s">
        <v>185</v>
      </c>
      <c r="C52" s="26"/>
      <c r="D52" s="26"/>
      <c r="E52" s="28"/>
      <c r="F52" s="29">
        <v>0</v>
      </c>
    </row>
    <row r="53" spans="1:6" x14ac:dyDescent="0.2">
      <c r="A53" s="14" t="s">
        <v>186</v>
      </c>
      <c r="B53" s="15" t="s">
        <v>187</v>
      </c>
      <c r="C53" s="26"/>
      <c r="D53" s="26"/>
      <c r="E53" s="28"/>
      <c r="F53" s="29">
        <v>0</v>
      </c>
    </row>
    <row r="54" spans="1:6" x14ac:dyDescent="0.2">
      <c r="A54" s="14" t="s">
        <v>188</v>
      </c>
      <c r="B54" s="15" t="s">
        <v>189</v>
      </c>
      <c r="C54" s="26"/>
      <c r="D54" s="26"/>
      <c r="E54" s="28"/>
      <c r="F54" s="29">
        <v>0</v>
      </c>
    </row>
    <row r="55" spans="1:6" x14ac:dyDescent="0.2">
      <c r="A55" s="14" t="s">
        <v>190</v>
      </c>
      <c r="B55" s="15" t="s">
        <v>191</v>
      </c>
      <c r="C55" s="26"/>
      <c r="D55" s="30"/>
      <c r="E55" s="28"/>
      <c r="F55" s="29">
        <v>0</v>
      </c>
    </row>
    <row r="56" spans="1:6" x14ac:dyDescent="0.2">
      <c r="A56" s="14" t="s">
        <v>192</v>
      </c>
      <c r="B56" s="15" t="s">
        <v>159</v>
      </c>
      <c r="C56" s="26"/>
      <c r="D56" s="26"/>
      <c r="E56" s="28"/>
      <c r="F56" s="29">
        <v>0</v>
      </c>
    </row>
    <row r="57" spans="1:6" x14ac:dyDescent="0.2">
      <c r="A57" s="14" t="s">
        <v>193</v>
      </c>
      <c r="B57" s="15" t="s">
        <v>194</v>
      </c>
      <c r="C57" s="26"/>
      <c r="D57" s="26"/>
      <c r="E57" s="28"/>
      <c r="F57" s="29">
        <v>0</v>
      </c>
    </row>
    <row r="58" spans="1:6" x14ac:dyDescent="0.2">
      <c r="A58" s="14" t="s">
        <v>195</v>
      </c>
      <c r="B58" s="15" t="s">
        <v>196</v>
      </c>
      <c r="C58" s="26"/>
      <c r="D58" s="26"/>
      <c r="E58" s="28"/>
      <c r="F58" s="29">
        <v>0</v>
      </c>
    </row>
    <row r="59" spans="1:6" x14ac:dyDescent="0.2">
      <c r="A59" s="13" t="s">
        <v>197</v>
      </c>
      <c r="B59" s="25" t="s">
        <v>5</v>
      </c>
      <c r="C59" s="26"/>
      <c r="D59" s="30"/>
      <c r="E59" s="28"/>
      <c r="F59" s="29">
        <v>0</v>
      </c>
    </row>
    <row r="60" spans="1:6" x14ac:dyDescent="0.2">
      <c r="A60" s="14" t="s">
        <v>198</v>
      </c>
      <c r="B60" s="15" t="s">
        <v>199</v>
      </c>
      <c r="C60" s="26"/>
      <c r="D60" s="26"/>
      <c r="E60" s="28"/>
      <c r="F60" s="29">
        <v>0</v>
      </c>
    </row>
    <row r="61" spans="1:6" x14ac:dyDescent="0.2">
      <c r="A61" s="14" t="s">
        <v>200</v>
      </c>
      <c r="B61" s="15" t="s">
        <v>201</v>
      </c>
      <c r="C61" s="26"/>
      <c r="D61" s="26"/>
      <c r="E61" s="28"/>
      <c r="F61" s="29">
        <v>0</v>
      </c>
    </row>
    <row r="62" spans="1:6" x14ac:dyDescent="0.2">
      <c r="A62" s="14" t="s">
        <v>202</v>
      </c>
      <c r="B62" s="15" t="s">
        <v>203</v>
      </c>
      <c r="C62" s="26"/>
      <c r="D62" s="26"/>
      <c r="E62" s="28"/>
      <c r="F62" s="29">
        <v>0</v>
      </c>
    </row>
    <row r="63" spans="1:6" x14ac:dyDescent="0.2">
      <c r="A63" s="13" t="s">
        <v>204</v>
      </c>
      <c r="B63" s="25" t="s">
        <v>6</v>
      </c>
      <c r="C63" s="26"/>
      <c r="D63" s="26"/>
      <c r="E63" s="28"/>
      <c r="F63" s="29">
        <v>0</v>
      </c>
    </row>
    <row r="64" spans="1:6" x14ac:dyDescent="0.2">
      <c r="A64" s="14" t="s">
        <v>205</v>
      </c>
      <c r="B64" s="15" t="s">
        <v>206</v>
      </c>
      <c r="C64" s="26"/>
      <c r="D64" s="26"/>
      <c r="E64" s="28"/>
      <c r="F64" s="29">
        <v>0</v>
      </c>
    </row>
    <row r="65" spans="1:6" x14ac:dyDescent="0.2">
      <c r="A65" s="14" t="s">
        <v>207</v>
      </c>
      <c r="B65" s="15" t="s">
        <v>208</v>
      </c>
      <c r="C65" s="26"/>
      <c r="D65" s="26"/>
      <c r="E65" s="28"/>
      <c r="F65" s="29">
        <v>0</v>
      </c>
    </row>
    <row r="66" spans="1:6" x14ac:dyDescent="0.2">
      <c r="A66" s="16" t="s">
        <v>209</v>
      </c>
      <c r="B66" s="21" t="s">
        <v>7</v>
      </c>
      <c r="C66" s="22"/>
      <c r="D66" s="22"/>
      <c r="E66" s="33">
        <f>SUM(D67:D170)</f>
        <v>0</v>
      </c>
      <c r="F66" s="24">
        <v>0</v>
      </c>
    </row>
    <row r="67" spans="1:6" ht="23.6" x14ac:dyDescent="0.2">
      <c r="A67" s="13" t="s">
        <v>210</v>
      </c>
      <c r="B67" s="25" t="s">
        <v>211</v>
      </c>
      <c r="C67" s="26"/>
      <c r="D67" s="27">
        <f>SUM(C68:C83)</f>
        <v>0</v>
      </c>
      <c r="E67" s="28"/>
      <c r="F67" s="29">
        <v>0</v>
      </c>
    </row>
    <row r="68" spans="1:6" x14ac:dyDescent="0.2">
      <c r="A68" s="14" t="s">
        <v>212</v>
      </c>
      <c r="B68" s="15" t="s">
        <v>213</v>
      </c>
      <c r="C68" s="26"/>
      <c r="D68" s="26"/>
      <c r="E68" s="28"/>
      <c r="F68" s="29">
        <v>0</v>
      </c>
    </row>
    <row r="69" spans="1:6" x14ac:dyDescent="0.2">
      <c r="A69" s="14" t="s">
        <v>214</v>
      </c>
      <c r="B69" s="15" t="s">
        <v>215</v>
      </c>
      <c r="C69" s="26"/>
      <c r="D69" s="26"/>
      <c r="E69" s="28"/>
      <c r="F69" s="29">
        <v>0</v>
      </c>
    </row>
    <row r="70" spans="1:6" x14ac:dyDescent="0.2">
      <c r="A70" s="14" t="s">
        <v>216</v>
      </c>
      <c r="B70" s="15" t="s">
        <v>217</v>
      </c>
      <c r="C70" s="26"/>
      <c r="D70" s="30"/>
      <c r="E70" s="28"/>
      <c r="F70" s="29">
        <v>0</v>
      </c>
    </row>
    <row r="71" spans="1:6" x14ac:dyDescent="0.2">
      <c r="A71" s="14" t="s">
        <v>218</v>
      </c>
      <c r="B71" s="15" t="s">
        <v>219</v>
      </c>
      <c r="C71" s="26"/>
      <c r="D71" s="26"/>
      <c r="E71" s="28"/>
      <c r="F71" s="29">
        <v>0</v>
      </c>
    </row>
    <row r="72" spans="1:6" x14ac:dyDescent="0.2">
      <c r="A72" s="14" t="s">
        <v>220</v>
      </c>
      <c r="B72" s="15" t="s">
        <v>221</v>
      </c>
      <c r="C72" s="26"/>
      <c r="D72" s="26"/>
      <c r="E72" s="28"/>
      <c r="F72" s="29">
        <v>0</v>
      </c>
    </row>
    <row r="73" spans="1:6" x14ac:dyDescent="0.2">
      <c r="A73" s="14" t="s">
        <v>222</v>
      </c>
      <c r="B73" s="15" t="s">
        <v>223</v>
      </c>
      <c r="C73" s="26"/>
      <c r="D73" s="26"/>
      <c r="E73" s="28"/>
      <c r="F73" s="29">
        <v>0</v>
      </c>
    </row>
    <row r="74" spans="1:6" ht="23.6" x14ac:dyDescent="0.2">
      <c r="A74" s="14" t="s">
        <v>224</v>
      </c>
      <c r="B74" s="15" t="s">
        <v>225</v>
      </c>
      <c r="C74" s="26"/>
      <c r="D74" s="26"/>
      <c r="E74" s="28"/>
      <c r="F74" s="29">
        <v>0</v>
      </c>
    </row>
    <row r="75" spans="1:6" ht="23.6" x14ac:dyDescent="0.2">
      <c r="A75" s="14" t="s">
        <v>226</v>
      </c>
      <c r="B75" s="15" t="s">
        <v>227</v>
      </c>
      <c r="C75" s="26"/>
      <c r="D75" s="26"/>
      <c r="E75" s="28"/>
      <c r="F75" s="29">
        <v>0</v>
      </c>
    </row>
    <row r="76" spans="1:6" x14ac:dyDescent="0.2">
      <c r="A76" s="14" t="s">
        <v>228</v>
      </c>
      <c r="B76" s="15" t="s">
        <v>229</v>
      </c>
      <c r="C76" s="26"/>
      <c r="D76" s="26"/>
      <c r="E76" s="28"/>
      <c r="F76" s="29">
        <v>0</v>
      </c>
    </row>
    <row r="77" spans="1:6" x14ac:dyDescent="0.2">
      <c r="A77" s="14" t="s">
        <v>230</v>
      </c>
      <c r="B77" s="15" t="s">
        <v>231</v>
      </c>
      <c r="C77" s="26"/>
      <c r="D77" s="26"/>
      <c r="E77" s="28"/>
      <c r="F77" s="29">
        <v>0</v>
      </c>
    </row>
    <row r="78" spans="1:6" x14ac:dyDescent="0.2">
      <c r="A78" s="14" t="s">
        <v>232</v>
      </c>
      <c r="B78" s="15" t="s">
        <v>233</v>
      </c>
      <c r="C78" s="26"/>
      <c r="D78" s="26"/>
      <c r="E78" s="28"/>
      <c r="F78" s="29">
        <v>0</v>
      </c>
    </row>
    <row r="79" spans="1:6" x14ac:dyDescent="0.2">
      <c r="A79" s="14" t="s">
        <v>234</v>
      </c>
      <c r="B79" s="15" t="s">
        <v>235</v>
      </c>
      <c r="C79" s="26"/>
      <c r="D79" s="26"/>
      <c r="E79" s="28"/>
      <c r="F79" s="29">
        <v>0</v>
      </c>
    </row>
    <row r="80" spans="1:6" x14ac:dyDescent="0.2">
      <c r="A80" s="14" t="s">
        <v>236</v>
      </c>
      <c r="B80" s="15" t="s">
        <v>237</v>
      </c>
      <c r="C80" s="26"/>
      <c r="D80" s="30"/>
      <c r="E80" s="28"/>
      <c r="F80" s="29">
        <v>0</v>
      </c>
    </row>
    <row r="81" spans="1:6" x14ac:dyDescent="0.2">
      <c r="A81" s="14" t="s">
        <v>238</v>
      </c>
      <c r="B81" s="15" t="s">
        <v>239</v>
      </c>
      <c r="C81" s="26"/>
      <c r="D81" s="26"/>
      <c r="E81" s="28"/>
      <c r="F81" s="29">
        <v>0</v>
      </c>
    </row>
    <row r="82" spans="1:6" x14ac:dyDescent="0.2">
      <c r="A82" s="14" t="s">
        <v>240</v>
      </c>
      <c r="B82" s="15" t="s">
        <v>241</v>
      </c>
      <c r="C82" s="26"/>
      <c r="D82" s="26"/>
      <c r="E82" s="28"/>
      <c r="F82" s="29">
        <v>0</v>
      </c>
    </row>
    <row r="83" spans="1:6" x14ac:dyDescent="0.2">
      <c r="A83" s="14" t="s">
        <v>242</v>
      </c>
      <c r="B83" s="15" t="s">
        <v>243</v>
      </c>
      <c r="C83" s="26"/>
      <c r="D83" s="26"/>
      <c r="E83" s="28"/>
      <c r="F83" s="29">
        <v>0</v>
      </c>
    </row>
    <row r="84" spans="1:6" x14ac:dyDescent="0.2">
      <c r="A84" s="13" t="s">
        <v>244</v>
      </c>
      <c r="B84" s="25" t="s">
        <v>8</v>
      </c>
      <c r="C84" s="26"/>
      <c r="D84" s="27">
        <f>SUM(C85:C93)</f>
        <v>0</v>
      </c>
      <c r="E84" s="28"/>
      <c r="F84" s="29">
        <v>0</v>
      </c>
    </row>
    <row r="85" spans="1:6" x14ac:dyDescent="0.2">
      <c r="A85" s="14" t="s">
        <v>245</v>
      </c>
      <c r="B85" s="15" t="s">
        <v>246</v>
      </c>
      <c r="C85" s="26"/>
      <c r="D85" s="26"/>
      <c r="E85" s="28"/>
      <c r="F85" s="29">
        <v>0</v>
      </c>
    </row>
    <row r="86" spans="1:6" x14ac:dyDescent="0.2">
      <c r="A86" s="14" t="s">
        <v>247</v>
      </c>
      <c r="B86" s="15" t="s">
        <v>248</v>
      </c>
      <c r="C86" s="26"/>
      <c r="D86" s="26"/>
      <c r="E86" s="28"/>
      <c r="F86" s="29">
        <v>0</v>
      </c>
    </row>
    <row r="87" spans="1:6" x14ac:dyDescent="0.2">
      <c r="A87" s="14" t="s">
        <v>249</v>
      </c>
      <c r="B87" s="15" t="s">
        <v>250</v>
      </c>
      <c r="C87" s="26"/>
      <c r="D87" s="26"/>
      <c r="E87" s="28"/>
      <c r="F87" s="29">
        <v>0</v>
      </c>
    </row>
    <row r="88" spans="1:6" x14ac:dyDescent="0.2">
      <c r="A88" s="14" t="s">
        <v>251</v>
      </c>
      <c r="B88" s="15" t="s">
        <v>252</v>
      </c>
      <c r="C88" s="26"/>
      <c r="D88" s="30"/>
      <c r="E88" s="28"/>
      <c r="F88" s="29">
        <v>0</v>
      </c>
    </row>
    <row r="89" spans="1:6" x14ac:dyDescent="0.2">
      <c r="A89" s="14" t="s">
        <v>253</v>
      </c>
      <c r="B89" s="15" t="s">
        <v>254</v>
      </c>
      <c r="C89" s="26"/>
      <c r="D89" s="26"/>
      <c r="E89" s="28"/>
      <c r="F89" s="29">
        <v>0</v>
      </c>
    </row>
    <row r="90" spans="1:6" x14ac:dyDescent="0.2">
      <c r="A90" s="14" t="s">
        <v>255</v>
      </c>
      <c r="B90" s="15" t="s">
        <v>256</v>
      </c>
      <c r="C90" s="26"/>
      <c r="D90" s="26"/>
      <c r="E90" s="28"/>
      <c r="F90" s="29">
        <v>0</v>
      </c>
    </row>
    <row r="91" spans="1:6" x14ac:dyDescent="0.2">
      <c r="A91" s="14" t="s">
        <v>257</v>
      </c>
      <c r="B91" s="15" t="s">
        <v>258</v>
      </c>
      <c r="C91" s="26"/>
      <c r="D91" s="30"/>
      <c r="E91" s="28"/>
      <c r="F91" s="29">
        <v>0</v>
      </c>
    </row>
    <row r="92" spans="1:6" x14ac:dyDescent="0.2">
      <c r="A92" s="14" t="s">
        <v>259</v>
      </c>
      <c r="B92" s="15" t="s">
        <v>260</v>
      </c>
      <c r="C92" s="26"/>
      <c r="D92" s="26"/>
      <c r="E92" s="28"/>
      <c r="F92" s="29">
        <v>0</v>
      </c>
    </row>
    <row r="93" spans="1:6" x14ac:dyDescent="0.2">
      <c r="A93" s="14" t="s">
        <v>261</v>
      </c>
      <c r="B93" s="15" t="s">
        <v>262</v>
      </c>
      <c r="C93" s="26"/>
      <c r="D93" s="26"/>
      <c r="E93" s="28"/>
      <c r="F93" s="29">
        <v>0</v>
      </c>
    </row>
    <row r="94" spans="1:6" x14ac:dyDescent="0.2">
      <c r="A94" s="13" t="s">
        <v>263</v>
      </c>
      <c r="B94" s="25" t="s">
        <v>1651</v>
      </c>
      <c r="C94" s="26"/>
      <c r="D94" s="27">
        <f>SUM(C95:C110)</f>
        <v>0</v>
      </c>
      <c r="E94" s="28"/>
      <c r="F94" s="29">
        <v>0</v>
      </c>
    </row>
    <row r="95" spans="1:6" ht="23.6" x14ac:dyDescent="0.2">
      <c r="A95" s="14" t="s">
        <v>264</v>
      </c>
      <c r="B95" s="15" t="s">
        <v>265</v>
      </c>
      <c r="C95" s="26"/>
      <c r="D95" s="26"/>
      <c r="E95" s="28"/>
      <c r="F95" s="29">
        <v>0</v>
      </c>
    </row>
    <row r="96" spans="1:6" ht="23.6" x14ac:dyDescent="0.2">
      <c r="A96" s="14" t="s">
        <v>266</v>
      </c>
      <c r="B96" s="15" t="s">
        <v>267</v>
      </c>
      <c r="C96" s="26"/>
      <c r="D96" s="26"/>
      <c r="E96" s="28"/>
      <c r="F96" s="29">
        <v>0</v>
      </c>
    </row>
    <row r="97" spans="1:6" x14ac:dyDescent="0.2">
      <c r="A97" s="14" t="s">
        <v>268</v>
      </c>
      <c r="B97" s="15" t="s">
        <v>269</v>
      </c>
      <c r="C97" s="26"/>
      <c r="D97" s="30"/>
      <c r="E97" s="28"/>
      <c r="F97" s="29">
        <v>0</v>
      </c>
    </row>
    <row r="98" spans="1:6" x14ac:dyDescent="0.2">
      <c r="A98" s="14" t="s">
        <v>270</v>
      </c>
      <c r="B98" s="15" t="s">
        <v>271</v>
      </c>
      <c r="C98" s="26"/>
      <c r="D98" s="26"/>
      <c r="E98" s="28"/>
      <c r="F98" s="29">
        <v>0</v>
      </c>
    </row>
    <row r="99" spans="1:6" x14ac:dyDescent="0.2">
      <c r="A99" s="14" t="s">
        <v>272</v>
      </c>
      <c r="B99" s="15" t="s">
        <v>273</v>
      </c>
      <c r="C99" s="26"/>
      <c r="D99" s="26"/>
      <c r="E99" s="28"/>
      <c r="F99" s="29">
        <v>0</v>
      </c>
    </row>
    <row r="100" spans="1:6" ht="23.6" x14ac:dyDescent="0.2">
      <c r="A100" s="14" t="s">
        <v>274</v>
      </c>
      <c r="B100" s="15" t="s">
        <v>275</v>
      </c>
      <c r="C100" s="26"/>
      <c r="D100" s="26"/>
      <c r="E100" s="28"/>
      <c r="F100" s="29">
        <v>0</v>
      </c>
    </row>
    <row r="101" spans="1:6" ht="23.6" x14ac:dyDescent="0.2">
      <c r="A101" s="14" t="s">
        <v>276</v>
      </c>
      <c r="B101" s="15" t="s">
        <v>277</v>
      </c>
      <c r="C101" s="26"/>
      <c r="D101" s="30"/>
      <c r="E101" s="28"/>
      <c r="F101" s="29">
        <v>0</v>
      </c>
    </row>
    <row r="102" spans="1:6" ht="23.6" x14ac:dyDescent="0.2">
      <c r="A102" s="14" t="s">
        <v>278</v>
      </c>
      <c r="B102" s="15" t="s">
        <v>279</v>
      </c>
      <c r="C102" s="26"/>
      <c r="D102" s="26"/>
      <c r="E102" s="28"/>
      <c r="F102" s="29">
        <v>0</v>
      </c>
    </row>
    <row r="103" spans="1:6" ht="23.6" x14ac:dyDescent="0.2">
      <c r="A103" s="14" t="s">
        <v>280</v>
      </c>
      <c r="B103" s="15" t="s">
        <v>281</v>
      </c>
      <c r="C103" s="26"/>
      <c r="D103" s="26"/>
      <c r="E103" s="28"/>
      <c r="F103" s="29">
        <v>0</v>
      </c>
    </row>
    <row r="104" spans="1:6" ht="23.6" x14ac:dyDescent="0.2">
      <c r="A104" s="14" t="s">
        <v>282</v>
      </c>
      <c r="B104" s="15" t="s">
        <v>283</v>
      </c>
      <c r="C104" s="26"/>
      <c r="D104" s="26"/>
      <c r="E104" s="28"/>
      <c r="F104" s="29">
        <v>0</v>
      </c>
    </row>
    <row r="105" spans="1:6" ht="23.6" x14ac:dyDescent="0.2">
      <c r="A105" s="14" t="s">
        <v>284</v>
      </c>
      <c r="B105" s="15" t="s">
        <v>285</v>
      </c>
      <c r="C105" s="26"/>
      <c r="D105" s="26"/>
      <c r="E105" s="28"/>
      <c r="F105" s="29">
        <v>0</v>
      </c>
    </row>
    <row r="106" spans="1:6" ht="23.6" x14ac:dyDescent="0.2">
      <c r="A106" s="14" t="s">
        <v>286</v>
      </c>
      <c r="B106" s="15" t="s">
        <v>287</v>
      </c>
      <c r="C106" s="26"/>
      <c r="D106" s="26"/>
      <c r="E106" s="28"/>
      <c r="F106" s="29">
        <v>0</v>
      </c>
    </row>
    <row r="107" spans="1:6" ht="23.6" x14ac:dyDescent="0.2">
      <c r="A107" s="14" t="s">
        <v>288</v>
      </c>
      <c r="B107" s="15" t="s">
        <v>289</v>
      </c>
      <c r="C107" s="26"/>
      <c r="D107" s="26"/>
      <c r="E107" s="28"/>
      <c r="F107" s="29">
        <v>0</v>
      </c>
    </row>
    <row r="108" spans="1:6" ht="23.6" x14ac:dyDescent="0.2">
      <c r="A108" s="14" t="s">
        <v>290</v>
      </c>
      <c r="B108" s="15" t="s">
        <v>291</v>
      </c>
      <c r="C108" s="26"/>
      <c r="D108" s="26"/>
      <c r="E108" s="28"/>
      <c r="F108" s="29">
        <v>0</v>
      </c>
    </row>
    <row r="109" spans="1:6" x14ac:dyDescent="0.2">
      <c r="A109" s="14" t="s">
        <v>296</v>
      </c>
      <c r="B109" s="15" t="s">
        <v>297</v>
      </c>
      <c r="C109" s="26"/>
      <c r="D109" s="26"/>
      <c r="E109" s="28"/>
      <c r="F109" s="29">
        <v>0</v>
      </c>
    </row>
    <row r="110" spans="1:6" x14ac:dyDescent="0.2">
      <c r="A110" s="14" t="s">
        <v>298</v>
      </c>
      <c r="B110" s="15" t="s">
        <v>299</v>
      </c>
      <c r="C110" s="26"/>
      <c r="D110" s="26"/>
      <c r="E110" s="28"/>
      <c r="F110" s="29">
        <v>0</v>
      </c>
    </row>
    <row r="111" spans="1:6" x14ac:dyDescent="0.2">
      <c r="A111" s="13" t="s">
        <v>300</v>
      </c>
      <c r="B111" s="25" t="s">
        <v>301</v>
      </c>
      <c r="C111" s="34"/>
      <c r="D111" s="27">
        <f>SUM(C112:C129)</f>
        <v>0</v>
      </c>
      <c r="E111" s="27"/>
      <c r="F111" s="29">
        <v>0</v>
      </c>
    </row>
    <row r="112" spans="1:6" x14ac:dyDescent="0.2">
      <c r="A112" s="14" t="s">
        <v>302</v>
      </c>
      <c r="B112" s="15" t="s">
        <v>303</v>
      </c>
      <c r="C112" s="26"/>
      <c r="D112" s="30"/>
      <c r="E112" s="28"/>
      <c r="F112" s="29">
        <v>0</v>
      </c>
    </row>
    <row r="113" spans="1:6" x14ac:dyDescent="0.2">
      <c r="A113" s="14" t="s">
        <v>304</v>
      </c>
      <c r="B113" s="15" t="s">
        <v>305</v>
      </c>
      <c r="C113" s="26"/>
      <c r="D113" s="26"/>
      <c r="E113" s="28"/>
      <c r="F113" s="29">
        <v>0</v>
      </c>
    </row>
    <row r="114" spans="1:6" x14ac:dyDescent="0.2">
      <c r="A114" s="14" t="s">
        <v>306</v>
      </c>
      <c r="B114" s="15" t="s">
        <v>307</v>
      </c>
      <c r="C114" s="26"/>
      <c r="D114" s="26"/>
      <c r="E114" s="28"/>
      <c r="F114" s="29">
        <v>0</v>
      </c>
    </row>
    <row r="115" spans="1:6" x14ac:dyDescent="0.2">
      <c r="A115" s="14" t="s">
        <v>308</v>
      </c>
      <c r="B115" s="15" t="s">
        <v>309</v>
      </c>
      <c r="C115" s="26"/>
      <c r="D115" s="26"/>
      <c r="E115" s="28"/>
      <c r="F115" s="29">
        <v>0</v>
      </c>
    </row>
    <row r="116" spans="1:6" x14ac:dyDescent="0.2">
      <c r="A116" s="14" t="s">
        <v>310</v>
      </c>
      <c r="B116" s="15" t="s">
        <v>311</v>
      </c>
      <c r="C116" s="26"/>
      <c r="D116" s="26"/>
      <c r="E116" s="28"/>
      <c r="F116" s="29">
        <v>0</v>
      </c>
    </row>
    <row r="117" spans="1:6" x14ac:dyDescent="0.2">
      <c r="A117" s="14" t="s">
        <v>312</v>
      </c>
      <c r="B117" s="15" t="s">
        <v>313</v>
      </c>
      <c r="C117" s="26"/>
      <c r="D117" s="26"/>
      <c r="E117" s="28"/>
      <c r="F117" s="29">
        <v>0</v>
      </c>
    </row>
    <row r="118" spans="1:6" x14ac:dyDescent="0.2">
      <c r="A118" s="14" t="s">
        <v>314</v>
      </c>
      <c r="B118" s="15" t="s">
        <v>315</v>
      </c>
      <c r="C118" s="26"/>
      <c r="D118" s="26"/>
      <c r="E118" s="28"/>
      <c r="F118" s="29">
        <v>0</v>
      </c>
    </row>
    <row r="119" spans="1:6" x14ac:dyDescent="0.2">
      <c r="A119" s="14" t="s">
        <v>316</v>
      </c>
      <c r="B119" s="15" t="s">
        <v>317</v>
      </c>
      <c r="C119" s="26"/>
      <c r="D119" s="26"/>
      <c r="E119" s="28"/>
      <c r="F119" s="29">
        <v>0</v>
      </c>
    </row>
    <row r="120" spans="1:6" x14ac:dyDescent="0.2">
      <c r="A120" s="14" t="s">
        <v>318</v>
      </c>
      <c r="B120" s="15" t="s">
        <v>319</v>
      </c>
      <c r="C120" s="26"/>
      <c r="D120" s="26"/>
      <c r="E120" s="28"/>
      <c r="F120" s="29">
        <v>0</v>
      </c>
    </row>
    <row r="121" spans="1:6" x14ac:dyDescent="0.2">
      <c r="A121" s="14" t="s">
        <v>320</v>
      </c>
      <c r="B121" s="15" t="s">
        <v>321</v>
      </c>
      <c r="C121" s="26"/>
      <c r="D121" s="26"/>
      <c r="E121" s="28"/>
      <c r="F121" s="29">
        <v>0</v>
      </c>
    </row>
    <row r="122" spans="1:6" x14ac:dyDescent="0.2">
      <c r="A122" s="14" t="s">
        <v>322</v>
      </c>
      <c r="B122" s="15" t="s">
        <v>323</v>
      </c>
      <c r="C122" s="26"/>
      <c r="D122" s="30"/>
      <c r="E122" s="28"/>
      <c r="F122" s="29">
        <v>0</v>
      </c>
    </row>
    <row r="123" spans="1:6" x14ac:dyDescent="0.2">
      <c r="A123" s="14" t="s">
        <v>324</v>
      </c>
      <c r="B123" s="15" t="s">
        <v>325</v>
      </c>
      <c r="C123" s="26"/>
      <c r="D123" s="26"/>
      <c r="E123" s="28"/>
      <c r="F123" s="29">
        <v>0</v>
      </c>
    </row>
    <row r="124" spans="1:6" x14ac:dyDescent="0.2">
      <c r="A124" s="14" t="s">
        <v>326</v>
      </c>
      <c r="B124" s="15" t="s">
        <v>327</v>
      </c>
      <c r="C124" s="26"/>
      <c r="D124" s="26"/>
      <c r="E124" s="28"/>
      <c r="F124" s="29">
        <v>0</v>
      </c>
    </row>
    <row r="125" spans="1:6" x14ac:dyDescent="0.2">
      <c r="A125" s="14" t="s">
        <v>328</v>
      </c>
      <c r="B125" s="15" t="s">
        <v>329</v>
      </c>
      <c r="C125" s="26"/>
      <c r="D125" s="26"/>
      <c r="E125" s="28"/>
      <c r="F125" s="29">
        <v>0</v>
      </c>
    </row>
    <row r="126" spans="1:6" x14ac:dyDescent="0.2">
      <c r="A126" s="14" t="s">
        <v>330</v>
      </c>
      <c r="B126" s="15" t="s">
        <v>331</v>
      </c>
      <c r="C126" s="26"/>
      <c r="D126" s="26"/>
      <c r="E126" s="28"/>
      <c r="F126" s="29">
        <v>0</v>
      </c>
    </row>
    <row r="127" spans="1:6" x14ac:dyDescent="0.2">
      <c r="A127" s="14" t="s">
        <v>332</v>
      </c>
      <c r="B127" s="15" t="s">
        <v>333</v>
      </c>
      <c r="C127" s="26"/>
      <c r="D127" s="26"/>
      <c r="E127" s="28"/>
      <c r="F127" s="29">
        <v>0</v>
      </c>
    </row>
    <row r="128" spans="1:6" x14ac:dyDescent="0.2">
      <c r="A128" s="14" t="s">
        <v>334</v>
      </c>
      <c r="B128" s="15" t="s">
        <v>335</v>
      </c>
      <c r="C128" s="26"/>
      <c r="D128" s="26"/>
      <c r="E128" s="28"/>
      <c r="F128" s="29">
        <v>0</v>
      </c>
    </row>
    <row r="129" spans="1:6" x14ac:dyDescent="0.2">
      <c r="A129" s="14" t="s">
        <v>336</v>
      </c>
      <c r="B129" s="15" t="s">
        <v>337</v>
      </c>
      <c r="C129" s="26"/>
      <c r="D129" s="26"/>
      <c r="E129" s="28"/>
      <c r="F129" s="29">
        <v>0</v>
      </c>
    </row>
    <row r="130" spans="1:6" x14ac:dyDescent="0.2">
      <c r="A130" s="13" t="s">
        <v>338</v>
      </c>
      <c r="B130" s="25" t="s">
        <v>339</v>
      </c>
      <c r="C130" s="26"/>
      <c r="D130" s="27">
        <f>SUM(C131:C145)</f>
        <v>0</v>
      </c>
      <c r="E130" s="28"/>
      <c r="F130" s="29">
        <v>0</v>
      </c>
    </row>
    <row r="131" spans="1:6" x14ac:dyDescent="0.2">
      <c r="A131" s="14" t="s">
        <v>340</v>
      </c>
      <c r="B131" s="15" t="s">
        <v>341</v>
      </c>
      <c r="C131" s="26"/>
      <c r="D131" s="26"/>
      <c r="E131" s="28"/>
      <c r="F131" s="29">
        <v>0</v>
      </c>
    </row>
    <row r="132" spans="1:6" x14ac:dyDescent="0.2">
      <c r="A132" s="14" t="s">
        <v>342</v>
      </c>
      <c r="B132" s="15" t="s">
        <v>343</v>
      </c>
      <c r="C132" s="26"/>
      <c r="D132" s="30"/>
      <c r="E132" s="28"/>
      <c r="F132" s="29">
        <v>0</v>
      </c>
    </row>
    <row r="133" spans="1:6" x14ac:dyDescent="0.2">
      <c r="A133" s="14" t="s">
        <v>344</v>
      </c>
      <c r="B133" s="15" t="s">
        <v>345</v>
      </c>
      <c r="C133" s="26"/>
      <c r="D133" s="26"/>
      <c r="E133" s="28"/>
      <c r="F133" s="29">
        <v>0</v>
      </c>
    </row>
    <row r="134" spans="1:6" x14ac:dyDescent="0.2">
      <c r="A134" s="14" t="s">
        <v>346</v>
      </c>
      <c r="B134" s="15" t="s">
        <v>347</v>
      </c>
      <c r="C134" s="26"/>
      <c r="D134" s="26"/>
      <c r="E134" s="28"/>
      <c r="F134" s="29">
        <v>0</v>
      </c>
    </row>
    <row r="135" spans="1:6" x14ac:dyDescent="0.2">
      <c r="A135" s="14" t="s">
        <v>348</v>
      </c>
      <c r="B135" s="15" t="s">
        <v>349</v>
      </c>
      <c r="C135" s="26"/>
      <c r="D135" s="26"/>
      <c r="E135" s="28"/>
      <c r="F135" s="29">
        <v>0</v>
      </c>
    </row>
    <row r="136" spans="1:6" x14ac:dyDescent="0.2">
      <c r="A136" s="14" t="s">
        <v>350</v>
      </c>
      <c r="B136" s="15" t="s">
        <v>351</v>
      </c>
      <c r="C136" s="26"/>
      <c r="D136" s="26"/>
      <c r="E136" s="28"/>
      <c r="F136" s="29">
        <v>0</v>
      </c>
    </row>
    <row r="137" spans="1:6" x14ac:dyDescent="0.2">
      <c r="A137" s="14" t="s">
        <v>352</v>
      </c>
      <c r="B137" s="15" t="s">
        <v>353</v>
      </c>
      <c r="C137" s="26"/>
      <c r="D137" s="26"/>
      <c r="E137" s="28"/>
      <c r="F137" s="29">
        <v>0</v>
      </c>
    </row>
    <row r="138" spans="1:6" x14ac:dyDescent="0.2">
      <c r="A138" s="14" t="s">
        <v>354</v>
      </c>
      <c r="B138" s="15" t="s">
        <v>355</v>
      </c>
      <c r="C138" s="26"/>
      <c r="D138" s="26"/>
      <c r="E138" s="28"/>
      <c r="F138" s="29">
        <v>0</v>
      </c>
    </row>
    <row r="139" spans="1:6" x14ac:dyDescent="0.2">
      <c r="A139" s="14" t="s">
        <v>356</v>
      </c>
      <c r="B139" s="15" t="s">
        <v>357</v>
      </c>
      <c r="C139" s="26"/>
      <c r="D139" s="26"/>
      <c r="E139" s="28"/>
      <c r="F139" s="29">
        <v>0</v>
      </c>
    </row>
    <row r="140" spans="1:6" x14ac:dyDescent="0.2">
      <c r="A140" s="14" t="s">
        <v>358</v>
      </c>
      <c r="B140" s="15" t="s">
        <v>359</v>
      </c>
      <c r="C140" s="26"/>
      <c r="D140" s="26"/>
      <c r="E140" s="28"/>
      <c r="F140" s="29">
        <v>0</v>
      </c>
    </row>
    <row r="141" spans="1:6" x14ac:dyDescent="0.2">
      <c r="A141" s="14" t="s">
        <v>360</v>
      </c>
      <c r="B141" s="15" t="s">
        <v>361</v>
      </c>
      <c r="C141" s="26"/>
      <c r="D141" s="26"/>
      <c r="E141" s="28"/>
      <c r="F141" s="29">
        <v>0</v>
      </c>
    </row>
    <row r="142" spans="1:6" x14ac:dyDescent="0.2">
      <c r="A142" s="14" t="s">
        <v>362</v>
      </c>
      <c r="B142" s="15" t="s">
        <v>363</v>
      </c>
      <c r="C142" s="26"/>
      <c r="D142" s="30"/>
      <c r="E142" s="28"/>
      <c r="F142" s="29">
        <v>0</v>
      </c>
    </row>
    <row r="143" spans="1:6" x14ac:dyDescent="0.2">
      <c r="A143" s="14" t="s">
        <v>364</v>
      </c>
      <c r="B143" s="15" t="s">
        <v>365</v>
      </c>
      <c r="C143" s="26"/>
      <c r="D143" s="26"/>
      <c r="E143" s="28"/>
      <c r="F143" s="29">
        <v>0</v>
      </c>
    </row>
    <row r="144" spans="1:6" x14ac:dyDescent="0.2">
      <c r="A144" s="14" t="s">
        <v>366</v>
      </c>
      <c r="B144" s="15" t="s">
        <v>367</v>
      </c>
      <c r="C144" s="26"/>
      <c r="D144" s="26"/>
      <c r="E144" s="28"/>
      <c r="F144" s="29">
        <v>0</v>
      </c>
    </row>
    <row r="145" spans="1:7" x14ac:dyDescent="0.2">
      <c r="A145" s="14" t="s">
        <v>368</v>
      </c>
      <c r="B145" s="15" t="s">
        <v>369</v>
      </c>
      <c r="C145" s="26"/>
      <c r="D145" s="26"/>
      <c r="E145" s="28"/>
      <c r="F145" s="29">
        <v>0</v>
      </c>
    </row>
    <row r="146" spans="1:7" x14ac:dyDescent="0.2">
      <c r="A146" s="13" t="s">
        <v>370</v>
      </c>
      <c r="B146" s="25" t="s">
        <v>9</v>
      </c>
      <c r="C146" s="26"/>
      <c r="D146" s="27">
        <f>SUM(C147:C151)</f>
        <v>0</v>
      </c>
      <c r="E146" s="28"/>
      <c r="F146" s="29">
        <v>0</v>
      </c>
    </row>
    <row r="147" spans="1:7" x14ac:dyDescent="0.2">
      <c r="A147" s="14" t="s">
        <v>371</v>
      </c>
      <c r="B147" s="15" t="s">
        <v>9</v>
      </c>
      <c r="C147" s="26"/>
      <c r="D147" s="26"/>
      <c r="E147" s="28"/>
      <c r="F147" s="29">
        <v>0</v>
      </c>
    </row>
    <row r="148" spans="1:7" x14ac:dyDescent="0.2">
      <c r="A148" s="14" t="s">
        <v>372</v>
      </c>
      <c r="B148" s="15" t="s">
        <v>373</v>
      </c>
      <c r="C148" s="26"/>
      <c r="D148" s="26"/>
      <c r="E148" s="28"/>
      <c r="F148" s="29">
        <v>0</v>
      </c>
    </row>
    <row r="149" spans="1:7" x14ac:dyDescent="0.2">
      <c r="A149" s="14" t="s">
        <v>374</v>
      </c>
      <c r="B149" s="15" t="s">
        <v>375</v>
      </c>
      <c r="C149" s="26"/>
      <c r="D149" s="26"/>
      <c r="E149" s="28"/>
      <c r="F149" s="29">
        <v>0</v>
      </c>
    </row>
    <row r="150" spans="1:7" x14ac:dyDescent="0.2">
      <c r="A150" s="14" t="s">
        <v>376</v>
      </c>
      <c r="B150" s="15" t="s">
        <v>377</v>
      </c>
      <c r="C150" s="26"/>
      <c r="D150" s="26"/>
      <c r="E150" s="28"/>
      <c r="F150" s="29">
        <v>0</v>
      </c>
    </row>
    <row r="151" spans="1:7" x14ac:dyDescent="0.2">
      <c r="A151" s="14" t="s">
        <v>378</v>
      </c>
      <c r="B151" s="15" t="s">
        <v>379</v>
      </c>
      <c r="C151" s="26"/>
      <c r="D151" s="26"/>
      <c r="E151" s="28"/>
      <c r="F151" s="29">
        <v>0</v>
      </c>
    </row>
    <row r="152" spans="1:7" x14ac:dyDescent="0.2">
      <c r="A152" s="13" t="s">
        <v>380</v>
      </c>
      <c r="B152" s="25" t="s">
        <v>381</v>
      </c>
      <c r="C152" s="26"/>
      <c r="D152" s="27">
        <f>SUM(C153:C162)</f>
        <v>0</v>
      </c>
      <c r="E152" s="28"/>
      <c r="F152" s="29">
        <v>0</v>
      </c>
    </row>
    <row r="153" spans="1:7" x14ac:dyDescent="0.2">
      <c r="A153" s="14" t="s">
        <v>382</v>
      </c>
      <c r="B153" s="15" t="s">
        <v>383</v>
      </c>
      <c r="C153" s="26"/>
      <c r="D153" s="26"/>
      <c r="E153" s="28"/>
      <c r="F153" s="29">
        <v>0</v>
      </c>
    </row>
    <row r="154" spans="1:7" x14ac:dyDescent="0.2">
      <c r="A154" s="14" t="s">
        <v>384</v>
      </c>
      <c r="B154" s="15" t="s">
        <v>385</v>
      </c>
      <c r="C154" s="26"/>
      <c r="D154" s="26"/>
      <c r="E154" s="28"/>
      <c r="F154" s="29">
        <v>0</v>
      </c>
    </row>
    <row r="155" spans="1:7" x14ac:dyDescent="0.2">
      <c r="A155" s="14" t="s">
        <v>386</v>
      </c>
      <c r="B155" s="15" t="s">
        <v>387</v>
      </c>
      <c r="C155" s="26"/>
      <c r="D155" s="26"/>
      <c r="E155" s="28"/>
      <c r="F155" s="29">
        <v>0</v>
      </c>
    </row>
    <row r="156" spans="1:7" x14ac:dyDescent="0.2">
      <c r="A156" s="14" t="s">
        <v>388</v>
      </c>
      <c r="B156" s="15" t="s">
        <v>389</v>
      </c>
      <c r="C156" s="26"/>
      <c r="D156" s="26"/>
      <c r="E156" s="28"/>
      <c r="F156" s="29">
        <v>0</v>
      </c>
    </row>
    <row r="157" spans="1:7" x14ac:dyDescent="0.2">
      <c r="A157" s="14" t="s">
        <v>390</v>
      </c>
      <c r="B157" s="15" t="s">
        <v>391</v>
      </c>
      <c r="C157" s="26"/>
      <c r="D157" s="26"/>
      <c r="E157" s="28"/>
      <c r="F157" s="29">
        <v>0</v>
      </c>
    </row>
    <row r="158" spans="1:7" x14ac:dyDescent="0.2">
      <c r="A158" s="14" t="s">
        <v>392</v>
      </c>
      <c r="B158" s="15" t="s">
        <v>393</v>
      </c>
      <c r="C158" s="26"/>
      <c r="D158" s="26"/>
      <c r="E158" s="28"/>
      <c r="F158" s="29">
        <v>0</v>
      </c>
    </row>
    <row r="159" spans="1:7" x14ac:dyDescent="0.2">
      <c r="A159" s="14" t="s">
        <v>394</v>
      </c>
      <c r="B159" s="15" t="s">
        <v>395</v>
      </c>
      <c r="C159" s="26"/>
      <c r="D159" s="26"/>
      <c r="E159" s="28"/>
      <c r="F159" s="29">
        <v>0</v>
      </c>
    </row>
    <row r="160" spans="1:7" x14ac:dyDescent="0.2">
      <c r="A160" s="14" t="s">
        <v>396</v>
      </c>
      <c r="B160" s="15" t="s">
        <v>397</v>
      </c>
      <c r="C160" s="26"/>
      <c r="D160" s="26"/>
      <c r="E160" s="28"/>
      <c r="F160" s="29">
        <v>0</v>
      </c>
      <c r="G160" s="56"/>
    </row>
    <row r="161" spans="1:7" x14ac:dyDescent="0.2">
      <c r="A161" s="14" t="s">
        <v>398</v>
      </c>
      <c r="B161" s="15" t="s">
        <v>399</v>
      </c>
      <c r="C161" s="26"/>
      <c r="D161" s="26"/>
      <c r="E161" s="28"/>
      <c r="F161" s="29">
        <v>0</v>
      </c>
      <c r="G161" s="64"/>
    </row>
    <row r="162" spans="1:7" x14ac:dyDescent="0.2">
      <c r="A162" s="14" t="s">
        <v>400</v>
      </c>
      <c r="B162" s="15" t="s">
        <v>401</v>
      </c>
      <c r="C162" s="26"/>
      <c r="D162" s="30"/>
      <c r="E162" s="28"/>
      <c r="F162" s="29">
        <v>0</v>
      </c>
      <c r="G162" s="56"/>
    </row>
    <row r="163" spans="1:7" x14ac:dyDescent="0.2">
      <c r="A163" s="13" t="s">
        <v>402</v>
      </c>
      <c r="B163" s="25" t="s">
        <v>10</v>
      </c>
      <c r="C163" s="26"/>
      <c r="D163" s="27">
        <f>SUM(C164:C169)</f>
        <v>0</v>
      </c>
      <c r="E163" s="28"/>
      <c r="F163" s="29">
        <v>0</v>
      </c>
      <c r="G163" s="65"/>
    </row>
    <row r="164" spans="1:7" x14ac:dyDescent="0.2">
      <c r="A164" s="14" t="s">
        <v>403</v>
      </c>
      <c r="B164" s="15" t="s">
        <v>404</v>
      </c>
      <c r="C164" s="26"/>
      <c r="D164" s="26"/>
      <c r="E164" s="28"/>
      <c r="F164" s="29">
        <v>0</v>
      </c>
      <c r="G164" s="64"/>
    </row>
    <row r="165" spans="1:7" x14ac:dyDescent="0.2">
      <c r="A165" s="14" t="s">
        <v>405</v>
      </c>
      <c r="B165" s="15" t="s">
        <v>406</v>
      </c>
      <c r="C165" s="26"/>
      <c r="D165" s="26"/>
      <c r="E165" s="28"/>
      <c r="F165" s="29">
        <v>0</v>
      </c>
      <c r="G165" s="64"/>
    </row>
    <row r="166" spans="1:7" x14ac:dyDescent="0.2">
      <c r="A166" s="14" t="s">
        <v>407</v>
      </c>
      <c r="B166" s="15" t="s">
        <v>408</v>
      </c>
      <c r="C166" s="26"/>
      <c r="D166" s="26"/>
      <c r="E166" s="28"/>
      <c r="F166" s="29">
        <v>0</v>
      </c>
      <c r="G166" s="56"/>
    </row>
    <row r="167" spans="1:7" x14ac:dyDescent="0.2">
      <c r="A167" s="14" t="s">
        <v>409</v>
      </c>
      <c r="B167" s="15" t="s">
        <v>410</v>
      </c>
      <c r="C167" s="26"/>
      <c r="D167" s="26"/>
      <c r="E167" s="28"/>
      <c r="F167" s="29">
        <v>0</v>
      </c>
      <c r="G167" s="65"/>
    </row>
    <row r="168" spans="1:7" x14ac:dyDescent="0.2">
      <c r="A168" s="14" t="s">
        <v>411</v>
      </c>
      <c r="B168" s="15" t="s">
        <v>412</v>
      </c>
      <c r="C168" s="26"/>
      <c r="D168" s="26"/>
      <c r="E168" s="28"/>
      <c r="F168" s="29">
        <v>0</v>
      </c>
      <c r="G168" s="64"/>
    </row>
    <row r="169" spans="1:7" x14ac:dyDescent="0.2">
      <c r="A169" s="14" t="s">
        <v>413</v>
      </c>
      <c r="B169" s="15" t="s">
        <v>414</v>
      </c>
      <c r="C169" s="26"/>
      <c r="D169" s="26"/>
      <c r="E169" s="28"/>
      <c r="F169" s="29">
        <v>0</v>
      </c>
      <c r="G169" s="64"/>
    </row>
    <row r="170" spans="1:7" x14ac:dyDescent="0.2">
      <c r="A170" s="13" t="s">
        <v>415</v>
      </c>
      <c r="B170" s="25" t="s">
        <v>11</v>
      </c>
      <c r="C170" s="26"/>
      <c r="D170" s="27">
        <f>SUM(C171:C189)</f>
        <v>0</v>
      </c>
      <c r="E170" s="28"/>
      <c r="F170" s="29">
        <v>0</v>
      </c>
      <c r="G170" s="56"/>
    </row>
    <row r="171" spans="1:7" x14ac:dyDescent="0.2">
      <c r="A171" s="14" t="s">
        <v>416</v>
      </c>
      <c r="B171" s="15" t="s">
        <v>417</v>
      </c>
      <c r="C171" s="26"/>
      <c r="D171" s="26"/>
      <c r="E171" s="28"/>
      <c r="F171" s="29">
        <v>0</v>
      </c>
      <c r="G171" s="65"/>
    </row>
    <row r="172" spans="1:7" x14ac:dyDescent="0.2">
      <c r="A172" s="14" t="s">
        <v>418</v>
      </c>
      <c r="B172" s="15" t="s">
        <v>419</v>
      </c>
      <c r="C172" s="26"/>
      <c r="D172" s="26"/>
      <c r="E172" s="28"/>
      <c r="F172" s="29">
        <v>0</v>
      </c>
    </row>
    <row r="173" spans="1:7" x14ac:dyDescent="0.2">
      <c r="A173" s="14" t="s">
        <v>420</v>
      </c>
      <c r="B173" s="15" t="s">
        <v>421</v>
      </c>
      <c r="C173" s="26"/>
      <c r="D173" s="26"/>
      <c r="E173" s="28"/>
      <c r="F173" s="29">
        <v>0</v>
      </c>
    </row>
    <row r="174" spans="1:7" x14ac:dyDescent="0.2">
      <c r="A174" s="14" t="s">
        <v>422</v>
      </c>
      <c r="B174" s="15" t="s">
        <v>423</v>
      </c>
      <c r="C174" s="26"/>
      <c r="D174" s="26"/>
      <c r="E174" s="28"/>
      <c r="F174" s="29">
        <v>0</v>
      </c>
    </row>
    <row r="175" spans="1:7" ht="23.6" x14ac:dyDescent="0.2">
      <c r="A175" s="14" t="s">
        <v>424</v>
      </c>
      <c r="B175" s="15" t="s">
        <v>425</v>
      </c>
      <c r="C175" s="26"/>
      <c r="D175" s="26"/>
      <c r="E175" s="28"/>
      <c r="F175" s="29">
        <v>0</v>
      </c>
    </row>
    <row r="176" spans="1:7" ht="23.6" x14ac:dyDescent="0.2">
      <c r="A176" s="14" t="s">
        <v>426</v>
      </c>
      <c r="B176" s="15" t="s">
        <v>427</v>
      </c>
      <c r="C176" s="26"/>
      <c r="D176" s="26"/>
      <c r="E176" s="28"/>
      <c r="F176" s="29">
        <v>0</v>
      </c>
    </row>
    <row r="177" spans="1:6" ht="23.6" x14ac:dyDescent="0.2">
      <c r="A177" s="14" t="s">
        <v>428</v>
      </c>
      <c r="B177" s="15" t="s">
        <v>429</v>
      </c>
      <c r="C177" s="26"/>
      <c r="D177" s="26"/>
      <c r="E177" s="28"/>
      <c r="F177" s="29">
        <v>0</v>
      </c>
    </row>
    <row r="178" spans="1:6" ht="23.6" x14ac:dyDescent="0.2">
      <c r="A178" s="14" t="s">
        <v>430</v>
      </c>
      <c r="B178" s="15" t="s">
        <v>431</v>
      </c>
      <c r="C178" s="26"/>
      <c r="D178" s="26"/>
      <c r="E178" s="28"/>
      <c r="F178" s="29">
        <v>0</v>
      </c>
    </row>
    <row r="179" spans="1:6" ht="23.6" x14ac:dyDescent="0.2">
      <c r="A179" s="14" t="s">
        <v>432</v>
      </c>
      <c r="B179" s="15" t="s">
        <v>433</v>
      </c>
      <c r="C179" s="26"/>
      <c r="D179" s="26"/>
      <c r="E179" s="28"/>
      <c r="F179" s="29">
        <v>0</v>
      </c>
    </row>
    <row r="180" spans="1:6" ht="23.6" x14ac:dyDescent="0.2">
      <c r="A180" s="14" t="s">
        <v>434</v>
      </c>
      <c r="B180" s="15" t="s">
        <v>435</v>
      </c>
      <c r="C180" s="26"/>
      <c r="D180" s="30"/>
      <c r="E180" s="28"/>
      <c r="F180" s="29">
        <v>0</v>
      </c>
    </row>
    <row r="181" spans="1:6" x14ac:dyDescent="0.2">
      <c r="A181" s="14" t="s">
        <v>436</v>
      </c>
      <c r="B181" s="15" t="s">
        <v>437</v>
      </c>
      <c r="C181" s="26"/>
      <c r="D181" s="26"/>
      <c r="E181" s="28"/>
      <c r="F181" s="29">
        <v>0</v>
      </c>
    </row>
    <row r="182" spans="1:6" x14ac:dyDescent="0.2">
      <c r="A182" s="14" t="s">
        <v>438</v>
      </c>
      <c r="B182" s="15" t="s">
        <v>439</v>
      </c>
      <c r="C182" s="26"/>
      <c r="D182" s="26"/>
      <c r="E182" s="28"/>
      <c r="F182" s="29">
        <v>0</v>
      </c>
    </row>
    <row r="183" spans="1:6" x14ac:dyDescent="0.2">
      <c r="A183" s="14" t="s">
        <v>440</v>
      </c>
      <c r="B183" s="15" t="s">
        <v>441</v>
      </c>
      <c r="C183" s="26"/>
      <c r="D183" s="26"/>
      <c r="E183" s="28"/>
      <c r="F183" s="29">
        <v>0</v>
      </c>
    </row>
    <row r="184" spans="1:6" x14ac:dyDescent="0.2">
      <c r="A184" s="14" t="s">
        <v>442</v>
      </c>
      <c r="B184" s="15" t="s">
        <v>443</v>
      </c>
      <c r="C184" s="26"/>
      <c r="D184" s="26"/>
      <c r="E184" s="28"/>
      <c r="F184" s="29">
        <v>0</v>
      </c>
    </row>
    <row r="185" spans="1:6" x14ac:dyDescent="0.2">
      <c r="A185" s="14" t="s">
        <v>444</v>
      </c>
      <c r="B185" s="15" t="s">
        <v>445</v>
      </c>
      <c r="C185" s="26"/>
      <c r="D185" s="26"/>
      <c r="E185" s="28"/>
      <c r="F185" s="29">
        <v>0</v>
      </c>
    </row>
    <row r="186" spans="1:6" x14ac:dyDescent="0.2">
      <c r="A186" s="14" t="s">
        <v>446</v>
      </c>
      <c r="B186" s="15" t="s">
        <v>447</v>
      </c>
      <c r="C186" s="26"/>
      <c r="D186" s="30"/>
      <c r="E186" s="28"/>
      <c r="F186" s="29">
        <v>0</v>
      </c>
    </row>
    <row r="187" spans="1:6" x14ac:dyDescent="0.2">
      <c r="A187" s="14" t="s">
        <v>448</v>
      </c>
      <c r="B187" s="15" t="s">
        <v>449</v>
      </c>
      <c r="C187" s="26"/>
      <c r="D187" s="26"/>
      <c r="E187" s="28"/>
      <c r="F187" s="29">
        <v>0</v>
      </c>
    </row>
    <row r="188" spans="1:6" x14ac:dyDescent="0.2">
      <c r="A188" s="14" t="s">
        <v>450</v>
      </c>
      <c r="B188" s="15" t="s">
        <v>451</v>
      </c>
      <c r="C188" s="26"/>
      <c r="D188" s="26"/>
      <c r="E188" s="28"/>
      <c r="F188" s="29">
        <v>0</v>
      </c>
    </row>
    <row r="189" spans="1:6" x14ac:dyDescent="0.2">
      <c r="A189" s="16" t="s">
        <v>452</v>
      </c>
      <c r="B189" s="21" t="s">
        <v>453</v>
      </c>
      <c r="C189" s="22"/>
      <c r="D189" s="22"/>
      <c r="E189" s="33">
        <f>SUM(D190:D359)</f>
        <v>0</v>
      </c>
      <c r="F189" s="24">
        <v>0</v>
      </c>
    </row>
    <row r="190" spans="1:6" x14ac:dyDescent="0.2">
      <c r="A190" s="13" t="s">
        <v>454</v>
      </c>
      <c r="B190" s="25" t="s">
        <v>455</v>
      </c>
      <c r="C190" s="26"/>
      <c r="D190" s="27">
        <f>SUM(C191:C211)</f>
        <v>0</v>
      </c>
      <c r="E190" s="28"/>
      <c r="F190" s="29">
        <v>0</v>
      </c>
    </row>
    <row r="191" spans="1:6" x14ac:dyDescent="0.2">
      <c r="A191" s="14" t="s">
        <v>456</v>
      </c>
      <c r="B191" s="15" t="s">
        <v>457</v>
      </c>
      <c r="C191" s="26"/>
      <c r="D191" s="26"/>
      <c r="E191" s="28"/>
      <c r="F191" s="29">
        <v>0</v>
      </c>
    </row>
    <row r="192" spans="1:6" x14ac:dyDescent="0.2">
      <c r="A192" s="14" t="s">
        <v>458</v>
      </c>
      <c r="B192" s="15" t="s">
        <v>459</v>
      </c>
      <c r="C192" s="26"/>
      <c r="D192" s="26"/>
      <c r="E192" s="28"/>
      <c r="F192" s="29">
        <v>0</v>
      </c>
    </row>
    <row r="193" spans="1:6" x14ac:dyDescent="0.2">
      <c r="A193" s="14" t="s">
        <v>460</v>
      </c>
      <c r="B193" s="15" t="s">
        <v>461</v>
      </c>
      <c r="C193" s="26"/>
      <c r="D193" s="26"/>
      <c r="E193" s="28"/>
      <c r="F193" s="29">
        <v>0</v>
      </c>
    </row>
    <row r="194" spans="1:6" x14ac:dyDescent="0.2">
      <c r="A194" s="14" t="s">
        <v>462</v>
      </c>
      <c r="B194" s="15" t="s">
        <v>463</v>
      </c>
      <c r="C194" s="26"/>
      <c r="D194" s="26"/>
      <c r="E194" s="28"/>
      <c r="F194" s="29">
        <v>0</v>
      </c>
    </row>
    <row r="195" spans="1:6" x14ac:dyDescent="0.2">
      <c r="A195" s="14" t="s">
        <v>464</v>
      </c>
      <c r="B195" s="15" t="s">
        <v>465</v>
      </c>
      <c r="C195" s="26"/>
      <c r="D195" s="26"/>
      <c r="E195" s="28"/>
      <c r="F195" s="29">
        <v>0</v>
      </c>
    </row>
    <row r="196" spans="1:6" x14ac:dyDescent="0.2">
      <c r="A196" s="14" t="s">
        <v>466</v>
      </c>
      <c r="B196" s="15" t="s">
        <v>467</v>
      </c>
      <c r="C196" s="34"/>
      <c r="D196" s="34"/>
      <c r="E196" s="27"/>
      <c r="F196" s="29">
        <v>0</v>
      </c>
    </row>
    <row r="197" spans="1:6" x14ac:dyDescent="0.2">
      <c r="A197" s="14" t="s">
        <v>468</v>
      </c>
      <c r="B197" s="15" t="s">
        <v>469</v>
      </c>
      <c r="C197" s="26"/>
      <c r="D197" s="30"/>
      <c r="E197" s="28"/>
      <c r="F197" s="29">
        <v>0</v>
      </c>
    </row>
    <row r="198" spans="1:6" x14ac:dyDescent="0.2">
      <c r="A198" s="14" t="s">
        <v>470</v>
      </c>
      <c r="B198" s="15" t="s">
        <v>471</v>
      </c>
      <c r="C198" s="26"/>
      <c r="D198" s="26"/>
      <c r="E198" s="28"/>
      <c r="F198" s="29">
        <v>0</v>
      </c>
    </row>
    <row r="199" spans="1:6" x14ac:dyDescent="0.2">
      <c r="A199" s="14" t="s">
        <v>472</v>
      </c>
      <c r="B199" s="15" t="s">
        <v>473</v>
      </c>
      <c r="C199" s="26"/>
      <c r="D199" s="26"/>
      <c r="E199" s="28"/>
      <c r="F199" s="29">
        <v>0</v>
      </c>
    </row>
    <row r="200" spans="1:6" x14ac:dyDescent="0.2">
      <c r="A200" s="14" t="s">
        <v>474</v>
      </c>
      <c r="B200" s="15" t="s">
        <v>475</v>
      </c>
      <c r="C200" s="26"/>
      <c r="D200" s="26"/>
      <c r="E200" s="28"/>
      <c r="F200" s="29">
        <v>0</v>
      </c>
    </row>
    <row r="201" spans="1:6" x14ac:dyDescent="0.2">
      <c r="A201" s="14" t="s">
        <v>476</v>
      </c>
      <c r="B201" s="15" t="s">
        <v>477</v>
      </c>
      <c r="C201" s="26"/>
      <c r="D201" s="26"/>
      <c r="E201" s="28"/>
      <c r="F201" s="29">
        <v>0</v>
      </c>
    </row>
    <row r="202" spans="1:6" x14ac:dyDescent="0.2">
      <c r="A202" s="14" t="s">
        <v>478</v>
      </c>
      <c r="B202" s="15" t="s">
        <v>479</v>
      </c>
      <c r="C202" s="26"/>
      <c r="D202" s="26"/>
      <c r="E202" s="28"/>
      <c r="F202" s="29">
        <v>0</v>
      </c>
    </row>
    <row r="203" spans="1:6" x14ac:dyDescent="0.2">
      <c r="A203" s="14" t="s">
        <v>480</v>
      </c>
      <c r="B203" s="15" t="s">
        <v>481</v>
      </c>
      <c r="C203" s="26"/>
      <c r="D203" s="26"/>
      <c r="E203" s="28"/>
      <c r="F203" s="29">
        <v>0</v>
      </c>
    </row>
    <row r="204" spans="1:6" x14ac:dyDescent="0.2">
      <c r="A204" s="14" t="s">
        <v>482</v>
      </c>
      <c r="B204" s="15" t="s">
        <v>483</v>
      </c>
      <c r="C204" s="26"/>
      <c r="D204" s="26"/>
      <c r="E204" s="28"/>
      <c r="F204" s="29">
        <v>0</v>
      </c>
    </row>
    <row r="205" spans="1:6" x14ac:dyDescent="0.2">
      <c r="A205" s="14" t="s">
        <v>484</v>
      </c>
      <c r="B205" s="15" t="s">
        <v>485</v>
      </c>
      <c r="C205" s="26"/>
      <c r="D205" s="26"/>
      <c r="E205" s="28"/>
      <c r="F205" s="29">
        <v>0</v>
      </c>
    </row>
    <row r="206" spans="1:6" ht="23.6" x14ac:dyDescent="0.2">
      <c r="A206" s="14" t="s">
        <v>486</v>
      </c>
      <c r="B206" s="15" t="s">
        <v>487</v>
      </c>
      <c r="C206" s="26"/>
      <c r="D206" s="26"/>
      <c r="E206" s="28"/>
      <c r="F206" s="29">
        <v>0</v>
      </c>
    </row>
    <row r="207" spans="1:6" x14ac:dyDescent="0.2">
      <c r="A207" s="14" t="s">
        <v>488</v>
      </c>
      <c r="B207" s="15" t="s">
        <v>489</v>
      </c>
      <c r="C207" s="26"/>
      <c r="D207" s="30"/>
      <c r="E207" s="28"/>
      <c r="F207" s="29">
        <v>0</v>
      </c>
    </row>
    <row r="208" spans="1:6" x14ac:dyDescent="0.2">
      <c r="A208" s="14" t="s">
        <v>490</v>
      </c>
      <c r="B208" s="15" t="s">
        <v>491</v>
      </c>
      <c r="C208" s="26"/>
      <c r="D208" s="26"/>
      <c r="E208" s="28"/>
      <c r="F208" s="29">
        <v>0</v>
      </c>
    </row>
    <row r="209" spans="1:6" x14ac:dyDescent="0.2">
      <c r="A209" s="14" t="s">
        <v>492</v>
      </c>
      <c r="B209" s="15" t="s">
        <v>493</v>
      </c>
      <c r="C209" s="26"/>
      <c r="D209" s="26"/>
      <c r="E209" s="28"/>
      <c r="F209" s="29">
        <v>0</v>
      </c>
    </row>
    <row r="210" spans="1:6" x14ac:dyDescent="0.2">
      <c r="A210" s="14" t="s">
        <v>494</v>
      </c>
      <c r="B210" s="15" t="s">
        <v>495</v>
      </c>
      <c r="C210" s="26"/>
      <c r="D210" s="26"/>
      <c r="E210" s="28"/>
      <c r="F210" s="29">
        <v>0</v>
      </c>
    </row>
    <row r="211" spans="1:6" x14ac:dyDescent="0.2">
      <c r="A211" s="14" t="s">
        <v>496</v>
      </c>
      <c r="B211" s="15" t="s">
        <v>497</v>
      </c>
      <c r="C211" s="26"/>
      <c r="D211" s="26"/>
      <c r="E211" s="28"/>
      <c r="F211" s="29">
        <v>0</v>
      </c>
    </row>
    <row r="212" spans="1:6" x14ac:dyDescent="0.2">
      <c r="A212" s="13" t="s">
        <v>498</v>
      </c>
      <c r="B212" s="25" t="s">
        <v>499</v>
      </c>
      <c r="C212" s="26"/>
      <c r="D212" s="27">
        <f>SUM(C213:C230)</f>
        <v>0</v>
      </c>
      <c r="E212" s="28"/>
      <c r="F212" s="29">
        <v>0</v>
      </c>
    </row>
    <row r="213" spans="1:6" x14ac:dyDescent="0.2">
      <c r="A213" s="14" t="s">
        <v>500</v>
      </c>
      <c r="B213" s="15" t="s">
        <v>501</v>
      </c>
      <c r="C213" s="26"/>
      <c r="D213" s="30"/>
      <c r="E213" s="28"/>
      <c r="F213" s="29">
        <v>0</v>
      </c>
    </row>
    <row r="214" spans="1:6" x14ac:dyDescent="0.2">
      <c r="A214" s="14" t="s">
        <v>502</v>
      </c>
      <c r="B214" s="15" t="s">
        <v>503</v>
      </c>
      <c r="C214" s="26"/>
      <c r="D214" s="26"/>
      <c r="E214" s="28"/>
      <c r="F214" s="29">
        <v>0</v>
      </c>
    </row>
    <row r="215" spans="1:6" x14ac:dyDescent="0.2">
      <c r="A215" s="14" t="s">
        <v>504</v>
      </c>
      <c r="B215" s="15" t="s">
        <v>505</v>
      </c>
      <c r="C215" s="26"/>
      <c r="D215" s="26"/>
      <c r="E215" s="28"/>
      <c r="F215" s="29">
        <v>0</v>
      </c>
    </row>
    <row r="216" spans="1:6" x14ac:dyDescent="0.2">
      <c r="A216" s="14" t="s">
        <v>506</v>
      </c>
      <c r="B216" s="15" t="s">
        <v>507</v>
      </c>
      <c r="C216" s="26"/>
      <c r="D216" s="26"/>
      <c r="E216" s="28"/>
      <c r="F216" s="29">
        <v>0</v>
      </c>
    </row>
    <row r="217" spans="1:6" ht="23.6" x14ac:dyDescent="0.2">
      <c r="A217" s="14" t="s">
        <v>508</v>
      </c>
      <c r="B217" s="15" t="s">
        <v>509</v>
      </c>
      <c r="C217" s="26"/>
      <c r="D217" s="26"/>
      <c r="E217" s="28"/>
      <c r="F217" s="29">
        <v>0</v>
      </c>
    </row>
    <row r="218" spans="1:6" ht="23.6" x14ac:dyDescent="0.2">
      <c r="A218" s="14" t="s">
        <v>510</v>
      </c>
      <c r="B218" s="15" t="s">
        <v>511</v>
      </c>
      <c r="C218" s="26"/>
      <c r="D218" s="26"/>
      <c r="E218" s="28"/>
      <c r="F218" s="29">
        <v>0</v>
      </c>
    </row>
    <row r="219" spans="1:6" x14ac:dyDescent="0.2">
      <c r="A219" s="14" t="s">
        <v>512</v>
      </c>
      <c r="B219" s="15" t="s">
        <v>513</v>
      </c>
      <c r="C219" s="26"/>
      <c r="D219" s="26"/>
      <c r="E219" s="28"/>
      <c r="F219" s="29">
        <v>0</v>
      </c>
    </row>
    <row r="220" spans="1:6" x14ac:dyDescent="0.2">
      <c r="A220" s="14" t="s">
        <v>514</v>
      </c>
      <c r="B220" s="15" t="s">
        <v>515</v>
      </c>
      <c r="C220" s="26"/>
      <c r="D220" s="26"/>
      <c r="E220" s="28"/>
      <c r="F220" s="29">
        <v>0</v>
      </c>
    </row>
    <row r="221" spans="1:6" x14ac:dyDescent="0.2">
      <c r="A221" s="14" t="s">
        <v>516</v>
      </c>
      <c r="B221" s="15" t="s">
        <v>517</v>
      </c>
      <c r="C221" s="26"/>
      <c r="D221" s="26"/>
      <c r="E221" s="28"/>
      <c r="F221" s="29">
        <v>0</v>
      </c>
    </row>
    <row r="222" spans="1:6" x14ac:dyDescent="0.2">
      <c r="A222" s="14" t="s">
        <v>518</v>
      </c>
      <c r="B222" s="15" t="s">
        <v>519</v>
      </c>
      <c r="C222" s="26"/>
      <c r="D222" s="26"/>
      <c r="E222" s="28"/>
      <c r="F222" s="29">
        <v>0</v>
      </c>
    </row>
    <row r="223" spans="1:6" x14ac:dyDescent="0.2">
      <c r="A223" s="14" t="s">
        <v>520</v>
      </c>
      <c r="B223" s="15" t="s">
        <v>521</v>
      </c>
      <c r="C223" s="26"/>
      <c r="D223" s="30"/>
      <c r="E223" s="28"/>
      <c r="F223" s="29">
        <v>0</v>
      </c>
    </row>
    <row r="224" spans="1:6" x14ac:dyDescent="0.2">
      <c r="A224" s="14" t="s">
        <v>522</v>
      </c>
      <c r="B224" s="15" t="s">
        <v>523</v>
      </c>
      <c r="C224" s="26"/>
      <c r="D224" s="26"/>
      <c r="E224" s="28"/>
      <c r="F224" s="29">
        <v>0</v>
      </c>
    </row>
    <row r="225" spans="1:6" x14ac:dyDescent="0.2">
      <c r="A225" s="14" t="s">
        <v>524</v>
      </c>
      <c r="B225" s="15" t="s">
        <v>525</v>
      </c>
      <c r="C225" s="26"/>
      <c r="D225" s="26"/>
      <c r="E225" s="28"/>
      <c r="F225" s="29">
        <v>0</v>
      </c>
    </row>
    <row r="226" spans="1:6" x14ac:dyDescent="0.2">
      <c r="A226" s="14" t="s">
        <v>526</v>
      </c>
      <c r="B226" s="15" t="s">
        <v>527</v>
      </c>
      <c r="C226" s="26"/>
      <c r="D226" s="26"/>
      <c r="E226" s="28"/>
      <c r="F226" s="29">
        <v>0</v>
      </c>
    </row>
    <row r="227" spans="1:6" x14ac:dyDescent="0.2">
      <c r="A227" s="14" t="s">
        <v>536</v>
      </c>
      <c r="B227" s="15" t="s">
        <v>537</v>
      </c>
      <c r="C227" s="26"/>
      <c r="D227" s="26"/>
      <c r="E227" s="28"/>
      <c r="F227" s="29">
        <v>0</v>
      </c>
    </row>
    <row r="228" spans="1:6" x14ac:dyDescent="0.2">
      <c r="A228" s="14" t="s">
        <v>538</v>
      </c>
      <c r="B228" s="15" t="s">
        <v>539</v>
      </c>
      <c r="C228" s="26"/>
      <c r="D228" s="26"/>
      <c r="E228" s="28"/>
      <c r="F228" s="29">
        <v>0</v>
      </c>
    </row>
    <row r="229" spans="1:6" x14ac:dyDescent="0.2">
      <c r="A229" s="14" t="s">
        <v>540</v>
      </c>
      <c r="B229" s="15" t="s">
        <v>541</v>
      </c>
      <c r="C229" s="26"/>
      <c r="D229" s="26"/>
      <c r="E229" s="28"/>
      <c r="F229" s="29">
        <v>0</v>
      </c>
    </row>
    <row r="230" spans="1:6" x14ac:dyDescent="0.2">
      <c r="A230" s="14" t="s">
        <v>542</v>
      </c>
      <c r="B230" s="15" t="s">
        <v>543</v>
      </c>
      <c r="C230" s="26"/>
      <c r="D230" s="26"/>
      <c r="E230" s="28"/>
      <c r="F230" s="29">
        <v>0</v>
      </c>
    </row>
    <row r="231" spans="1:6" x14ac:dyDescent="0.2">
      <c r="A231" s="13" t="s">
        <v>544</v>
      </c>
      <c r="B231" s="25" t="s">
        <v>545</v>
      </c>
      <c r="C231" s="26"/>
      <c r="D231" s="27">
        <f>SUM(C232:C252)</f>
        <v>0</v>
      </c>
      <c r="E231" s="28"/>
      <c r="F231" s="29">
        <v>0</v>
      </c>
    </row>
    <row r="232" spans="1:6" x14ac:dyDescent="0.2">
      <c r="A232" s="14" t="s">
        <v>546</v>
      </c>
      <c r="B232" s="15" t="s">
        <v>547</v>
      </c>
      <c r="C232" s="26"/>
      <c r="D232" s="30"/>
      <c r="E232" s="28"/>
      <c r="F232" s="29">
        <v>0</v>
      </c>
    </row>
    <row r="233" spans="1:6" x14ac:dyDescent="0.2">
      <c r="A233" s="14" t="s">
        <v>548</v>
      </c>
      <c r="B233" s="15" t="s">
        <v>549</v>
      </c>
      <c r="C233" s="26"/>
      <c r="D233" s="26"/>
      <c r="E233" s="28"/>
      <c r="F233" s="29">
        <v>0</v>
      </c>
    </row>
    <row r="234" spans="1:6" ht="23.6" x14ac:dyDescent="0.2">
      <c r="A234" s="14" t="s">
        <v>550</v>
      </c>
      <c r="B234" s="15" t="s">
        <v>551</v>
      </c>
      <c r="C234" s="26"/>
      <c r="D234" s="26"/>
      <c r="E234" s="28"/>
      <c r="F234" s="29">
        <v>0</v>
      </c>
    </row>
    <row r="235" spans="1:6" ht="23.6" x14ac:dyDescent="0.2">
      <c r="A235" s="14" t="s">
        <v>552</v>
      </c>
      <c r="B235" s="15" t="s">
        <v>553</v>
      </c>
      <c r="C235" s="26"/>
      <c r="D235" s="26"/>
      <c r="E235" s="28"/>
      <c r="F235" s="29">
        <v>0</v>
      </c>
    </row>
    <row r="236" spans="1:6" ht="23.6" x14ac:dyDescent="0.2">
      <c r="A236" s="14" t="s">
        <v>554</v>
      </c>
      <c r="B236" s="15" t="s">
        <v>555</v>
      </c>
      <c r="C236" s="26"/>
      <c r="D236" s="30"/>
      <c r="E236" s="28"/>
      <c r="F236" s="29">
        <v>0</v>
      </c>
    </row>
    <row r="237" spans="1:6" x14ac:dyDescent="0.2">
      <c r="A237" s="14" t="s">
        <v>556</v>
      </c>
      <c r="B237" s="15" t="s">
        <v>557</v>
      </c>
      <c r="C237" s="26"/>
      <c r="D237" s="26"/>
      <c r="E237" s="28"/>
      <c r="F237" s="29">
        <v>0</v>
      </c>
    </row>
    <row r="238" spans="1:6" x14ac:dyDescent="0.2">
      <c r="A238" s="14" t="s">
        <v>558</v>
      </c>
      <c r="B238" s="15" t="s">
        <v>559</v>
      </c>
      <c r="C238" s="26"/>
      <c r="D238" s="26"/>
      <c r="E238" s="28"/>
      <c r="F238" s="29">
        <v>0</v>
      </c>
    </row>
    <row r="239" spans="1:6" x14ac:dyDescent="0.2">
      <c r="A239" s="14" t="s">
        <v>560</v>
      </c>
      <c r="B239" s="15" t="s">
        <v>561</v>
      </c>
      <c r="C239" s="26"/>
      <c r="D239" s="26"/>
      <c r="E239" s="28"/>
      <c r="F239" s="29">
        <v>0</v>
      </c>
    </row>
    <row r="240" spans="1:6" x14ac:dyDescent="0.2">
      <c r="A240" s="14" t="s">
        <v>562</v>
      </c>
      <c r="B240" s="15" t="s">
        <v>563</v>
      </c>
      <c r="C240" s="26"/>
      <c r="D240" s="26"/>
      <c r="E240" s="28"/>
      <c r="F240" s="29">
        <v>0</v>
      </c>
    </row>
    <row r="241" spans="1:6" x14ac:dyDescent="0.2">
      <c r="A241" s="14" t="s">
        <v>564</v>
      </c>
      <c r="B241" s="15" t="s">
        <v>565</v>
      </c>
      <c r="C241" s="26"/>
      <c r="D241" s="26"/>
      <c r="E241" s="28"/>
      <c r="F241" s="29">
        <v>0</v>
      </c>
    </row>
    <row r="242" spans="1:6" x14ac:dyDescent="0.2">
      <c r="A242" s="14" t="s">
        <v>566</v>
      </c>
      <c r="B242" s="15" t="s">
        <v>567</v>
      </c>
      <c r="C242" s="26"/>
      <c r="D242" s="26"/>
      <c r="E242" s="28"/>
      <c r="F242" s="29">
        <v>0</v>
      </c>
    </row>
    <row r="243" spans="1:6" x14ac:dyDescent="0.2">
      <c r="A243" s="14" t="s">
        <v>568</v>
      </c>
      <c r="B243" s="15" t="s">
        <v>569</v>
      </c>
      <c r="C243" s="26"/>
      <c r="D243" s="30"/>
      <c r="E243" s="28"/>
      <c r="F243" s="29">
        <v>0</v>
      </c>
    </row>
    <row r="244" spans="1:6" x14ac:dyDescent="0.2">
      <c r="A244" s="14" t="s">
        <v>570</v>
      </c>
      <c r="B244" s="15" t="s">
        <v>571</v>
      </c>
      <c r="C244" s="26"/>
      <c r="D244" s="26"/>
      <c r="E244" s="28"/>
      <c r="F244" s="29">
        <v>0</v>
      </c>
    </row>
    <row r="245" spans="1:6" x14ac:dyDescent="0.2">
      <c r="A245" s="14" t="s">
        <v>572</v>
      </c>
      <c r="B245" s="15" t="s">
        <v>573</v>
      </c>
      <c r="C245" s="26"/>
      <c r="D245" s="30"/>
      <c r="E245" s="28"/>
      <c r="F245" s="29">
        <v>0</v>
      </c>
    </row>
    <row r="246" spans="1:6" x14ac:dyDescent="0.2">
      <c r="A246" s="14" t="s">
        <v>574</v>
      </c>
      <c r="B246" s="15" t="s">
        <v>575</v>
      </c>
      <c r="C246" s="26"/>
      <c r="D246" s="26"/>
      <c r="E246" s="28"/>
      <c r="F246" s="29">
        <v>0</v>
      </c>
    </row>
    <row r="247" spans="1:6" x14ac:dyDescent="0.2">
      <c r="A247" s="14" t="s">
        <v>576</v>
      </c>
      <c r="B247" s="15" t="s">
        <v>577</v>
      </c>
      <c r="C247" s="26"/>
      <c r="D247" s="26"/>
      <c r="E247" s="28"/>
      <c r="F247" s="29">
        <v>0</v>
      </c>
    </row>
    <row r="248" spans="1:6" x14ac:dyDescent="0.2">
      <c r="A248" s="14" t="s">
        <v>578</v>
      </c>
      <c r="B248" s="15" t="s">
        <v>579</v>
      </c>
      <c r="C248" s="26"/>
      <c r="D248" s="26"/>
      <c r="E248" s="28"/>
      <c r="F248" s="29">
        <v>0</v>
      </c>
    </row>
    <row r="249" spans="1:6" x14ac:dyDescent="0.2">
      <c r="A249" s="14" t="s">
        <v>580</v>
      </c>
      <c r="B249" s="15" t="s">
        <v>581</v>
      </c>
      <c r="C249" s="26"/>
      <c r="D249" s="26"/>
      <c r="E249" s="28"/>
      <c r="F249" s="29">
        <v>0</v>
      </c>
    </row>
    <row r="250" spans="1:6" x14ac:dyDescent="0.2">
      <c r="A250" s="14" t="s">
        <v>582</v>
      </c>
      <c r="B250" s="15" t="s">
        <v>583</v>
      </c>
      <c r="C250" s="26"/>
      <c r="D250" s="26"/>
      <c r="E250" s="28"/>
      <c r="F250" s="29">
        <v>0</v>
      </c>
    </row>
    <row r="251" spans="1:6" x14ac:dyDescent="0.2">
      <c r="A251" s="14" t="s">
        <v>584</v>
      </c>
      <c r="B251" s="15" t="s">
        <v>585</v>
      </c>
      <c r="C251" s="26"/>
      <c r="D251" s="30"/>
      <c r="E251" s="28"/>
      <c r="F251" s="29">
        <v>0</v>
      </c>
    </row>
    <row r="252" spans="1:6" x14ac:dyDescent="0.2">
      <c r="A252" s="14" t="s">
        <v>586</v>
      </c>
      <c r="B252" s="15" t="s">
        <v>587</v>
      </c>
      <c r="C252" s="26"/>
      <c r="D252" s="26"/>
      <c r="E252" s="28"/>
      <c r="F252" s="29">
        <v>0</v>
      </c>
    </row>
    <row r="253" spans="1:6" x14ac:dyDescent="0.2">
      <c r="A253" s="13" t="s">
        <v>588</v>
      </c>
      <c r="B253" s="25" t="s">
        <v>12</v>
      </c>
      <c r="C253" s="26"/>
      <c r="D253" s="27">
        <f>SUM(C254:C271)</f>
        <v>0</v>
      </c>
      <c r="E253" s="28"/>
      <c r="F253" s="29">
        <v>0</v>
      </c>
    </row>
    <row r="254" spans="1:6" x14ac:dyDescent="0.2">
      <c r="A254" s="14" t="s">
        <v>589</v>
      </c>
      <c r="B254" s="15" t="s">
        <v>590</v>
      </c>
      <c r="C254" s="26"/>
      <c r="D254" s="26"/>
      <c r="E254" s="28"/>
      <c r="F254" s="29">
        <v>0</v>
      </c>
    </row>
    <row r="255" spans="1:6" x14ac:dyDescent="0.2">
      <c r="A255" s="14" t="s">
        <v>591</v>
      </c>
      <c r="B255" s="15" t="s">
        <v>592</v>
      </c>
      <c r="C255" s="34"/>
      <c r="D255" s="34"/>
      <c r="E255" s="27"/>
      <c r="F255" s="29">
        <v>0</v>
      </c>
    </row>
    <row r="256" spans="1:6" x14ac:dyDescent="0.2">
      <c r="A256" s="14" t="s">
        <v>593</v>
      </c>
      <c r="B256" s="15" t="s">
        <v>594</v>
      </c>
      <c r="C256" s="26"/>
      <c r="D256" s="30"/>
      <c r="E256" s="28"/>
      <c r="F256" s="29">
        <v>0</v>
      </c>
    </row>
    <row r="257" spans="1:6" x14ac:dyDescent="0.2">
      <c r="A257" s="14" t="s">
        <v>595</v>
      </c>
      <c r="B257" s="15" t="s">
        <v>596</v>
      </c>
      <c r="C257" s="26"/>
      <c r="D257" s="26"/>
      <c r="E257" s="28"/>
      <c r="F257" s="29">
        <v>0</v>
      </c>
    </row>
    <row r="258" spans="1:6" x14ac:dyDescent="0.2">
      <c r="A258" s="14" t="s">
        <v>597</v>
      </c>
      <c r="B258" s="15" t="s">
        <v>598</v>
      </c>
      <c r="C258" s="26"/>
      <c r="D258" s="26"/>
      <c r="E258" s="28"/>
      <c r="F258" s="29">
        <v>0</v>
      </c>
    </row>
    <row r="259" spans="1:6" x14ac:dyDescent="0.2">
      <c r="A259" s="14" t="s">
        <v>599</v>
      </c>
      <c r="B259" s="15" t="s">
        <v>600</v>
      </c>
      <c r="C259" s="26"/>
      <c r="D259" s="26"/>
      <c r="E259" s="28"/>
      <c r="F259" s="29">
        <v>0</v>
      </c>
    </row>
    <row r="260" spans="1:6" x14ac:dyDescent="0.2">
      <c r="A260" s="14" t="s">
        <v>601</v>
      </c>
      <c r="B260" s="15" t="s">
        <v>602</v>
      </c>
      <c r="C260" s="26"/>
      <c r="D260" s="26"/>
      <c r="E260" s="28"/>
      <c r="F260" s="29">
        <v>0</v>
      </c>
    </row>
    <row r="261" spans="1:6" x14ac:dyDescent="0.2">
      <c r="A261" s="14" t="s">
        <v>603</v>
      </c>
      <c r="B261" s="15" t="s">
        <v>604</v>
      </c>
      <c r="C261" s="26"/>
      <c r="D261" s="26"/>
      <c r="E261" s="28"/>
      <c r="F261" s="29">
        <v>0</v>
      </c>
    </row>
    <row r="262" spans="1:6" x14ac:dyDescent="0.2">
      <c r="A262" s="14" t="s">
        <v>605</v>
      </c>
      <c r="B262" s="15" t="s">
        <v>606</v>
      </c>
      <c r="C262" s="26"/>
      <c r="D262" s="26"/>
      <c r="E262" s="28"/>
      <c r="F262" s="29">
        <v>0</v>
      </c>
    </row>
    <row r="263" spans="1:6" x14ac:dyDescent="0.2">
      <c r="A263" s="14" t="s">
        <v>607</v>
      </c>
      <c r="B263" s="15" t="s">
        <v>608</v>
      </c>
      <c r="C263" s="26"/>
      <c r="D263" s="30"/>
      <c r="E263" s="28"/>
      <c r="F263" s="29">
        <v>0</v>
      </c>
    </row>
    <row r="264" spans="1:6" x14ac:dyDescent="0.2">
      <c r="A264" s="14" t="s">
        <v>609</v>
      </c>
      <c r="B264" s="15" t="s">
        <v>610</v>
      </c>
      <c r="C264" s="26"/>
      <c r="D264" s="26"/>
      <c r="E264" s="28"/>
      <c r="F264" s="29">
        <v>0</v>
      </c>
    </row>
    <row r="265" spans="1:6" x14ac:dyDescent="0.2">
      <c r="A265" s="14" t="s">
        <v>611</v>
      </c>
      <c r="B265" s="15" t="s">
        <v>612</v>
      </c>
      <c r="C265" s="26"/>
      <c r="D265" s="26"/>
      <c r="E265" s="28"/>
      <c r="F265" s="29">
        <v>0</v>
      </c>
    </row>
    <row r="266" spans="1:6" x14ac:dyDescent="0.2">
      <c r="A266" s="14" t="s">
        <v>613</v>
      </c>
      <c r="B266" s="15" t="s">
        <v>614</v>
      </c>
      <c r="C266" s="26"/>
      <c r="D266" s="26"/>
      <c r="E266" s="28"/>
      <c r="F266" s="29">
        <v>0</v>
      </c>
    </row>
    <row r="267" spans="1:6" x14ac:dyDescent="0.2">
      <c r="A267" s="14" t="s">
        <v>615</v>
      </c>
      <c r="B267" s="15" t="s">
        <v>616</v>
      </c>
      <c r="C267" s="26"/>
      <c r="D267" s="26"/>
      <c r="E267" s="28"/>
      <c r="F267" s="29">
        <v>0</v>
      </c>
    </row>
    <row r="268" spans="1:6" x14ac:dyDescent="0.2">
      <c r="A268" s="14" t="s">
        <v>617</v>
      </c>
      <c r="B268" s="15" t="s">
        <v>618</v>
      </c>
      <c r="C268" s="26"/>
      <c r="D268" s="30"/>
      <c r="E268" s="28"/>
      <c r="F268" s="29">
        <v>0</v>
      </c>
    </row>
    <row r="269" spans="1:6" x14ac:dyDescent="0.2">
      <c r="A269" s="14" t="s">
        <v>619</v>
      </c>
      <c r="B269" s="15" t="s">
        <v>620</v>
      </c>
      <c r="C269" s="26"/>
      <c r="D269" s="26"/>
      <c r="E269" s="28"/>
      <c r="F269" s="29">
        <v>0</v>
      </c>
    </row>
    <row r="270" spans="1:6" x14ac:dyDescent="0.2">
      <c r="A270" s="14" t="s">
        <v>625</v>
      </c>
      <c r="B270" s="15" t="s">
        <v>626</v>
      </c>
      <c r="C270" s="26"/>
      <c r="D270" s="26"/>
      <c r="E270" s="28"/>
      <c r="F270" s="29">
        <v>0</v>
      </c>
    </row>
    <row r="271" spans="1:6" x14ac:dyDescent="0.2">
      <c r="A271" s="14" t="s">
        <v>627</v>
      </c>
      <c r="B271" s="15" t="s">
        <v>628</v>
      </c>
      <c r="C271" s="26"/>
      <c r="D271" s="30"/>
      <c r="E271" s="28"/>
      <c r="F271" s="29">
        <v>0</v>
      </c>
    </row>
    <row r="272" spans="1:6" x14ac:dyDescent="0.2">
      <c r="A272" s="13" t="s">
        <v>629</v>
      </c>
      <c r="B272" s="25" t="s">
        <v>630</v>
      </c>
      <c r="C272" s="26"/>
      <c r="D272" s="27">
        <f>SUM(C273:C290)</f>
        <v>0</v>
      </c>
      <c r="E272" s="28"/>
      <c r="F272" s="29">
        <v>0</v>
      </c>
    </row>
    <row r="273" spans="1:6" x14ac:dyDescent="0.2">
      <c r="A273" s="14" t="s">
        <v>631</v>
      </c>
      <c r="B273" s="15" t="s">
        <v>632</v>
      </c>
      <c r="C273" s="26"/>
      <c r="D273" s="26"/>
      <c r="E273" s="28"/>
      <c r="F273" s="29">
        <v>0</v>
      </c>
    </row>
    <row r="274" spans="1:6" x14ac:dyDescent="0.2">
      <c r="A274" s="14" t="s">
        <v>633</v>
      </c>
      <c r="B274" s="15" t="s">
        <v>634</v>
      </c>
      <c r="C274" s="26"/>
      <c r="D274" s="26"/>
      <c r="E274" s="28"/>
      <c r="F274" s="29">
        <v>0</v>
      </c>
    </row>
    <row r="275" spans="1:6" ht="23.6" x14ac:dyDescent="0.2">
      <c r="A275" s="14" t="s">
        <v>635</v>
      </c>
      <c r="B275" s="15" t="s">
        <v>636</v>
      </c>
      <c r="C275" s="26"/>
      <c r="D275" s="26"/>
      <c r="E275" s="28"/>
      <c r="F275" s="29">
        <v>0</v>
      </c>
    </row>
    <row r="276" spans="1:6" ht="23.6" x14ac:dyDescent="0.2">
      <c r="A276" s="14" t="s">
        <v>637</v>
      </c>
      <c r="B276" s="15" t="s">
        <v>638</v>
      </c>
      <c r="C276" s="26"/>
      <c r="D276" s="26"/>
      <c r="E276" s="28"/>
      <c r="F276" s="29">
        <v>0</v>
      </c>
    </row>
    <row r="277" spans="1:6" ht="23.6" x14ac:dyDescent="0.2">
      <c r="A277" s="14" t="s">
        <v>639</v>
      </c>
      <c r="B277" s="15" t="s">
        <v>640</v>
      </c>
      <c r="C277" s="26"/>
      <c r="D277" s="26"/>
      <c r="E277" s="28"/>
      <c r="F277" s="29">
        <v>0</v>
      </c>
    </row>
    <row r="278" spans="1:6" ht="23.6" x14ac:dyDescent="0.2">
      <c r="A278" s="14" t="s">
        <v>641</v>
      </c>
      <c r="B278" s="15" t="s">
        <v>642</v>
      </c>
      <c r="C278" s="26"/>
      <c r="D278" s="30"/>
      <c r="E278" s="28"/>
      <c r="F278" s="29">
        <v>0</v>
      </c>
    </row>
    <row r="279" spans="1:6" ht="23.6" x14ac:dyDescent="0.2">
      <c r="A279" s="14" t="s">
        <v>643</v>
      </c>
      <c r="B279" s="15" t="s">
        <v>644</v>
      </c>
      <c r="C279" s="26"/>
      <c r="D279" s="26"/>
      <c r="E279" s="28"/>
      <c r="F279" s="29">
        <v>0</v>
      </c>
    </row>
    <row r="280" spans="1:6" ht="23.6" x14ac:dyDescent="0.2">
      <c r="A280" s="14" t="s">
        <v>645</v>
      </c>
      <c r="B280" s="15" t="s">
        <v>646</v>
      </c>
      <c r="C280" s="26"/>
      <c r="D280" s="30"/>
      <c r="E280" s="28"/>
      <c r="F280" s="29">
        <v>0</v>
      </c>
    </row>
    <row r="281" spans="1:6" x14ac:dyDescent="0.2">
      <c r="A281" s="14" t="s">
        <v>647</v>
      </c>
      <c r="B281" s="15" t="s">
        <v>648</v>
      </c>
      <c r="C281" s="26"/>
      <c r="D281" s="26"/>
      <c r="E281" s="28"/>
      <c r="F281" s="29">
        <v>0</v>
      </c>
    </row>
    <row r="282" spans="1:6" x14ac:dyDescent="0.2">
      <c r="A282" s="14" t="s">
        <v>649</v>
      </c>
      <c r="B282" s="15" t="s">
        <v>650</v>
      </c>
      <c r="C282" s="26"/>
      <c r="D282" s="26"/>
      <c r="E282" s="28"/>
      <c r="F282" s="29">
        <v>0</v>
      </c>
    </row>
    <row r="283" spans="1:6" x14ac:dyDescent="0.2">
      <c r="A283" s="14" t="s">
        <v>655</v>
      </c>
      <c r="B283" s="15" t="s">
        <v>656</v>
      </c>
      <c r="C283" s="26"/>
      <c r="D283" s="26"/>
      <c r="E283" s="28"/>
      <c r="F283" s="29">
        <v>0</v>
      </c>
    </row>
    <row r="284" spans="1:6" x14ac:dyDescent="0.2">
      <c r="A284" s="14" t="s">
        <v>657</v>
      </c>
      <c r="B284" s="15" t="s">
        <v>658</v>
      </c>
      <c r="C284" s="26"/>
      <c r="D284" s="26"/>
      <c r="E284" s="28"/>
      <c r="F284" s="29">
        <v>0</v>
      </c>
    </row>
    <row r="285" spans="1:6" ht="23.6" x14ac:dyDescent="0.2">
      <c r="A285" s="14" t="s">
        <v>659</v>
      </c>
      <c r="B285" s="15" t="s">
        <v>660</v>
      </c>
      <c r="C285" s="26"/>
      <c r="D285" s="26"/>
      <c r="E285" s="28"/>
      <c r="F285" s="29">
        <v>0</v>
      </c>
    </row>
    <row r="286" spans="1:6" ht="23.6" x14ac:dyDescent="0.2">
      <c r="A286" s="14" t="s">
        <v>661</v>
      </c>
      <c r="B286" s="15" t="s">
        <v>662</v>
      </c>
      <c r="C286" s="26"/>
      <c r="D286" s="26"/>
      <c r="E286" s="28"/>
      <c r="F286" s="29">
        <v>0</v>
      </c>
    </row>
    <row r="287" spans="1:6" x14ac:dyDescent="0.2">
      <c r="A287" s="14" t="s">
        <v>663</v>
      </c>
      <c r="B287" s="15" t="s">
        <v>664</v>
      </c>
      <c r="C287" s="26"/>
      <c r="D287" s="26"/>
      <c r="E287" s="28"/>
      <c r="F287" s="29">
        <v>0</v>
      </c>
    </row>
    <row r="288" spans="1:6" x14ac:dyDescent="0.2">
      <c r="A288" s="14" t="s">
        <v>665</v>
      </c>
      <c r="B288" s="15" t="s">
        <v>666</v>
      </c>
      <c r="C288" s="26"/>
      <c r="D288" s="26"/>
      <c r="E288" s="28"/>
      <c r="F288" s="29">
        <v>0</v>
      </c>
    </row>
    <row r="289" spans="1:6" x14ac:dyDescent="0.2">
      <c r="A289" s="14" t="s">
        <v>667</v>
      </c>
      <c r="B289" s="15" t="s">
        <v>668</v>
      </c>
      <c r="C289" s="26"/>
      <c r="D289" s="30"/>
      <c r="E289" s="28"/>
      <c r="F289" s="29">
        <v>0</v>
      </c>
    </row>
    <row r="290" spans="1:6" x14ac:dyDescent="0.2">
      <c r="A290" s="14" t="s">
        <v>669</v>
      </c>
      <c r="B290" s="15" t="s">
        <v>670</v>
      </c>
      <c r="C290" s="26"/>
      <c r="D290" s="26"/>
      <c r="E290" s="28"/>
      <c r="F290" s="29">
        <v>0</v>
      </c>
    </row>
    <row r="291" spans="1:6" x14ac:dyDescent="0.2">
      <c r="A291" s="13" t="s">
        <v>671</v>
      </c>
      <c r="B291" s="25" t="s">
        <v>672</v>
      </c>
      <c r="C291" s="26"/>
      <c r="D291" s="27">
        <f>SUM(C292:C307)</f>
        <v>0</v>
      </c>
      <c r="E291" s="28"/>
      <c r="F291" s="29">
        <v>0</v>
      </c>
    </row>
    <row r="292" spans="1:6" ht="23.6" x14ac:dyDescent="0.2">
      <c r="A292" s="14" t="s">
        <v>673</v>
      </c>
      <c r="B292" s="15" t="s">
        <v>674</v>
      </c>
      <c r="C292" s="26"/>
      <c r="D292" s="26"/>
      <c r="E292" s="28"/>
      <c r="F292" s="29">
        <v>0</v>
      </c>
    </row>
    <row r="293" spans="1:6" ht="23.6" x14ac:dyDescent="0.2">
      <c r="A293" s="14" t="s">
        <v>675</v>
      </c>
      <c r="B293" s="15" t="s">
        <v>676</v>
      </c>
      <c r="C293" s="26"/>
      <c r="D293" s="26"/>
      <c r="E293" s="28"/>
      <c r="F293" s="29">
        <v>0</v>
      </c>
    </row>
    <row r="294" spans="1:6" x14ac:dyDescent="0.2">
      <c r="A294" s="14" t="s">
        <v>677</v>
      </c>
      <c r="B294" s="15" t="s">
        <v>678</v>
      </c>
      <c r="C294" s="26"/>
      <c r="D294" s="26"/>
      <c r="E294" s="28"/>
      <c r="F294" s="29">
        <v>0</v>
      </c>
    </row>
    <row r="295" spans="1:6" x14ac:dyDescent="0.2">
      <c r="A295" s="14" t="s">
        <v>679</v>
      </c>
      <c r="B295" s="15" t="s">
        <v>680</v>
      </c>
      <c r="C295" s="26"/>
      <c r="D295" s="26"/>
      <c r="E295" s="28"/>
      <c r="F295" s="29">
        <v>0</v>
      </c>
    </row>
    <row r="296" spans="1:6" ht="23.6" x14ac:dyDescent="0.2">
      <c r="A296" s="14" t="s">
        <v>681</v>
      </c>
      <c r="B296" s="15" t="s">
        <v>682</v>
      </c>
      <c r="C296" s="26"/>
      <c r="D296" s="26"/>
      <c r="E296" s="28"/>
      <c r="F296" s="29">
        <v>0</v>
      </c>
    </row>
    <row r="297" spans="1:6" ht="23.6" x14ac:dyDescent="0.2">
      <c r="A297" s="14" t="s">
        <v>683</v>
      </c>
      <c r="B297" s="15" t="s">
        <v>684</v>
      </c>
      <c r="C297" s="26"/>
      <c r="D297" s="26"/>
      <c r="E297" s="28"/>
      <c r="F297" s="29">
        <v>0</v>
      </c>
    </row>
    <row r="298" spans="1:6" ht="23.6" x14ac:dyDescent="0.2">
      <c r="A298" s="14" t="s">
        <v>685</v>
      </c>
      <c r="B298" s="15" t="s">
        <v>686</v>
      </c>
      <c r="C298" s="26"/>
      <c r="D298" s="26"/>
      <c r="E298" s="28"/>
      <c r="F298" s="29">
        <v>0</v>
      </c>
    </row>
    <row r="299" spans="1:6" ht="23.6" x14ac:dyDescent="0.2">
      <c r="A299" s="14" t="s">
        <v>687</v>
      </c>
      <c r="B299" s="15" t="s">
        <v>688</v>
      </c>
      <c r="C299" s="26"/>
      <c r="D299" s="30"/>
      <c r="E299" s="28"/>
      <c r="F299" s="29">
        <v>0</v>
      </c>
    </row>
    <row r="300" spans="1:6" x14ac:dyDescent="0.2">
      <c r="A300" s="14" t="s">
        <v>689</v>
      </c>
      <c r="B300" s="15" t="s">
        <v>690</v>
      </c>
      <c r="C300" s="26"/>
      <c r="D300" s="26"/>
      <c r="E300" s="28"/>
      <c r="F300" s="29">
        <v>0</v>
      </c>
    </row>
    <row r="301" spans="1:6" x14ac:dyDescent="0.2">
      <c r="A301" s="14" t="s">
        <v>691</v>
      </c>
      <c r="B301" s="15" t="s">
        <v>692</v>
      </c>
      <c r="C301" s="26"/>
      <c r="D301" s="26"/>
      <c r="E301" s="28"/>
      <c r="F301" s="29">
        <v>0</v>
      </c>
    </row>
    <row r="302" spans="1:6" x14ac:dyDescent="0.2">
      <c r="A302" s="14" t="s">
        <v>693</v>
      </c>
      <c r="B302" s="15" t="s">
        <v>694</v>
      </c>
      <c r="C302" s="26"/>
      <c r="D302" s="26"/>
      <c r="E302" s="28"/>
      <c r="F302" s="29">
        <v>0</v>
      </c>
    </row>
    <row r="303" spans="1:6" x14ac:dyDescent="0.2">
      <c r="A303" s="14" t="s">
        <v>695</v>
      </c>
      <c r="B303" s="15" t="s">
        <v>696</v>
      </c>
      <c r="C303" s="26"/>
      <c r="D303" s="26"/>
      <c r="E303" s="28"/>
      <c r="F303" s="29">
        <v>0</v>
      </c>
    </row>
    <row r="304" spans="1:6" ht="23.6" x14ac:dyDescent="0.2">
      <c r="A304" s="14" t="s">
        <v>697</v>
      </c>
      <c r="B304" s="15" t="s">
        <v>698</v>
      </c>
      <c r="C304" s="26"/>
      <c r="D304" s="30"/>
      <c r="E304" s="28"/>
      <c r="F304" s="29">
        <v>0</v>
      </c>
    </row>
    <row r="305" spans="1:6" ht="23.6" x14ac:dyDescent="0.2">
      <c r="A305" s="14" t="s">
        <v>699</v>
      </c>
      <c r="B305" s="15" t="s">
        <v>700</v>
      </c>
      <c r="C305" s="26"/>
      <c r="D305" s="26"/>
      <c r="E305" s="28"/>
      <c r="F305" s="29">
        <v>0</v>
      </c>
    </row>
    <row r="306" spans="1:6" x14ac:dyDescent="0.2">
      <c r="A306" s="14" t="s">
        <v>701</v>
      </c>
      <c r="B306" s="15" t="s">
        <v>702</v>
      </c>
      <c r="C306" s="26"/>
      <c r="D306" s="26"/>
      <c r="E306" s="28"/>
      <c r="F306" s="29">
        <v>0</v>
      </c>
    </row>
    <row r="307" spans="1:6" x14ac:dyDescent="0.2">
      <c r="A307" s="14" t="s">
        <v>703</v>
      </c>
      <c r="B307" s="15" t="s">
        <v>704</v>
      </c>
      <c r="C307" s="26"/>
      <c r="D307" s="26"/>
      <c r="E307" s="28"/>
      <c r="F307" s="29">
        <v>0</v>
      </c>
    </row>
    <row r="308" spans="1:6" x14ac:dyDescent="0.2">
      <c r="A308" s="13" t="s">
        <v>705</v>
      </c>
      <c r="B308" s="25" t="s">
        <v>13</v>
      </c>
      <c r="C308" s="26"/>
      <c r="D308" s="27">
        <f>SUM(C309:C327)</f>
        <v>0</v>
      </c>
      <c r="E308" s="28"/>
      <c r="F308" s="29">
        <v>0</v>
      </c>
    </row>
    <row r="309" spans="1:6" x14ac:dyDescent="0.2">
      <c r="A309" s="14" t="s">
        <v>706</v>
      </c>
      <c r="B309" s="15" t="s">
        <v>707</v>
      </c>
      <c r="C309" s="26"/>
      <c r="D309" s="26"/>
      <c r="E309" s="28"/>
      <c r="F309" s="29">
        <v>0</v>
      </c>
    </row>
    <row r="310" spans="1:6" x14ac:dyDescent="0.2">
      <c r="A310" s="14" t="s">
        <v>708</v>
      </c>
      <c r="B310" s="15" t="s">
        <v>709</v>
      </c>
      <c r="C310" s="26"/>
      <c r="D310" s="26"/>
      <c r="E310" s="28"/>
      <c r="F310" s="29">
        <v>0</v>
      </c>
    </row>
    <row r="311" spans="1:6" x14ac:dyDescent="0.2">
      <c r="A311" s="14" t="s">
        <v>710</v>
      </c>
      <c r="B311" s="15" t="s">
        <v>711</v>
      </c>
      <c r="C311" s="26"/>
      <c r="D311" s="26"/>
      <c r="E311" s="28"/>
      <c r="F311" s="29">
        <v>0</v>
      </c>
    </row>
    <row r="312" spans="1:6" x14ac:dyDescent="0.2">
      <c r="A312" s="14" t="s">
        <v>712</v>
      </c>
      <c r="B312" s="15" t="s">
        <v>713</v>
      </c>
      <c r="C312" s="26"/>
      <c r="D312" s="26"/>
      <c r="E312" s="28"/>
      <c r="F312" s="29">
        <v>0</v>
      </c>
    </row>
    <row r="313" spans="1:6" x14ac:dyDescent="0.2">
      <c r="A313" s="14" t="s">
        <v>714</v>
      </c>
      <c r="B313" s="15" t="s">
        <v>715</v>
      </c>
      <c r="C313" s="26"/>
      <c r="D313" s="26"/>
      <c r="E313" s="28"/>
      <c r="F313" s="29">
        <v>0</v>
      </c>
    </row>
    <row r="314" spans="1:6" x14ac:dyDescent="0.2">
      <c r="A314" s="14" t="s">
        <v>716</v>
      </c>
      <c r="B314" s="15" t="s">
        <v>717</v>
      </c>
      <c r="C314" s="34"/>
      <c r="D314" s="34"/>
      <c r="E314" s="27"/>
      <c r="F314" s="29">
        <v>0</v>
      </c>
    </row>
    <row r="315" spans="1:6" x14ac:dyDescent="0.2">
      <c r="A315" s="14" t="s">
        <v>718</v>
      </c>
      <c r="B315" s="15" t="s">
        <v>719</v>
      </c>
      <c r="C315" s="26"/>
      <c r="D315" s="30"/>
      <c r="E315" s="28"/>
      <c r="F315" s="29">
        <v>0</v>
      </c>
    </row>
    <row r="316" spans="1:6" x14ac:dyDescent="0.2">
      <c r="A316" s="14" t="s">
        <v>720</v>
      </c>
      <c r="B316" s="15" t="s">
        <v>721</v>
      </c>
      <c r="C316" s="26"/>
      <c r="D316" s="26"/>
      <c r="E316" s="28"/>
      <c r="F316" s="29">
        <v>0</v>
      </c>
    </row>
    <row r="317" spans="1:6" x14ac:dyDescent="0.2">
      <c r="A317" s="14" t="s">
        <v>722</v>
      </c>
      <c r="B317" s="15" t="s">
        <v>723</v>
      </c>
      <c r="C317" s="26"/>
      <c r="D317" s="26"/>
      <c r="E317" s="28"/>
      <c r="F317" s="29">
        <v>0</v>
      </c>
    </row>
    <row r="318" spans="1:6" x14ac:dyDescent="0.2">
      <c r="A318" s="14" t="s">
        <v>724</v>
      </c>
      <c r="B318" s="15" t="s">
        <v>725</v>
      </c>
      <c r="C318" s="26"/>
      <c r="D318" s="26"/>
      <c r="E318" s="28"/>
      <c r="F318" s="29">
        <v>0</v>
      </c>
    </row>
    <row r="319" spans="1:6" x14ac:dyDescent="0.2">
      <c r="A319" s="14" t="s">
        <v>726</v>
      </c>
      <c r="B319" s="15" t="s">
        <v>727</v>
      </c>
      <c r="C319" s="26"/>
      <c r="D319" s="26"/>
      <c r="E319" s="28"/>
      <c r="F319" s="29">
        <v>0</v>
      </c>
    </row>
    <row r="320" spans="1:6" x14ac:dyDescent="0.2">
      <c r="A320" s="14" t="s">
        <v>728</v>
      </c>
      <c r="B320" s="15" t="s">
        <v>729</v>
      </c>
      <c r="C320" s="26"/>
      <c r="D320" s="26"/>
      <c r="E320" s="28"/>
      <c r="F320" s="29">
        <v>0</v>
      </c>
    </row>
    <row r="321" spans="1:6" x14ac:dyDescent="0.2">
      <c r="A321" s="14" t="s">
        <v>730</v>
      </c>
      <c r="B321" s="15" t="s">
        <v>731</v>
      </c>
      <c r="C321" s="26"/>
      <c r="D321" s="26"/>
      <c r="E321" s="28"/>
      <c r="F321" s="29">
        <v>0</v>
      </c>
    </row>
    <row r="322" spans="1:6" x14ac:dyDescent="0.2">
      <c r="A322" s="14" t="s">
        <v>732</v>
      </c>
      <c r="B322" s="15" t="s">
        <v>733</v>
      </c>
      <c r="C322" s="26"/>
      <c r="D322" s="26"/>
      <c r="E322" s="28"/>
      <c r="F322" s="29">
        <v>0</v>
      </c>
    </row>
    <row r="323" spans="1:6" x14ac:dyDescent="0.2">
      <c r="A323" s="14" t="s">
        <v>734</v>
      </c>
      <c r="B323" s="15" t="s">
        <v>735</v>
      </c>
      <c r="C323" s="26"/>
      <c r="D323" s="26"/>
      <c r="E323" s="28"/>
      <c r="F323" s="29">
        <v>0</v>
      </c>
    </row>
    <row r="324" spans="1:6" x14ac:dyDescent="0.2">
      <c r="A324" s="14" t="s">
        <v>736</v>
      </c>
      <c r="B324" s="15" t="s">
        <v>737</v>
      </c>
      <c r="C324" s="26"/>
      <c r="D324" s="30"/>
      <c r="E324" s="28"/>
      <c r="F324" s="29">
        <v>0</v>
      </c>
    </row>
    <row r="325" spans="1:6" x14ac:dyDescent="0.2">
      <c r="A325" s="14" t="s">
        <v>738</v>
      </c>
      <c r="B325" s="15" t="s">
        <v>739</v>
      </c>
      <c r="C325" s="26"/>
      <c r="D325" s="26"/>
      <c r="E325" s="28"/>
      <c r="F325" s="29">
        <v>0</v>
      </c>
    </row>
    <row r="326" spans="1:6" x14ac:dyDescent="0.2">
      <c r="A326" s="14" t="s">
        <v>740</v>
      </c>
      <c r="B326" s="15" t="s">
        <v>741</v>
      </c>
      <c r="C326" s="26"/>
      <c r="D326" s="26"/>
      <c r="E326" s="28"/>
      <c r="F326" s="29">
        <v>0</v>
      </c>
    </row>
    <row r="327" spans="1:6" x14ac:dyDescent="0.2">
      <c r="A327" s="14" t="s">
        <v>742</v>
      </c>
      <c r="B327" s="15" t="s">
        <v>743</v>
      </c>
      <c r="C327" s="26"/>
      <c r="D327" s="26"/>
      <c r="E327" s="28"/>
      <c r="F327" s="29">
        <v>0</v>
      </c>
    </row>
    <row r="328" spans="1:6" x14ac:dyDescent="0.2">
      <c r="A328" s="13" t="s">
        <v>744</v>
      </c>
      <c r="B328" s="25" t="s">
        <v>745</v>
      </c>
      <c r="C328" s="26"/>
      <c r="D328" s="27">
        <f>SUM(C329:C341)</f>
        <v>0</v>
      </c>
      <c r="E328" s="28"/>
      <c r="F328" s="29">
        <v>0</v>
      </c>
    </row>
    <row r="329" spans="1:6" x14ac:dyDescent="0.2">
      <c r="A329" s="14" t="s">
        <v>746</v>
      </c>
      <c r="B329" s="15" t="s">
        <v>747</v>
      </c>
      <c r="C329" s="26"/>
      <c r="D329" s="26"/>
      <c r="E329" s="28"/>
      <c r="F329" s="29">
        <v>0</v>
      </c>
    </row>
    <row r="330" spans="1:6" x14ac:dyDescent="0.2">
      <c r="A330" s="14" t="s">
        <v>748</v>
      </c>
      <c r="B330" s="15" t="s">
        <v>749</v>
      </c>
      <c r="C330" s="26"/>
      <c r="D330" s="26"/>
      <c r="E330" s="28"/>
      <c r="F330" s="29">
        <v>0</v>
      </c>
    </row>
    <row r="331" spans="1:6" x14ac:dyDescent="0.2">
      <c r="A331" s="14" t="s">
        <v>750</v>
      </c>
      <c r="B331" s="15" t="s">
        <v>751</v>
      </c>
      <c r="C331" s="26"/>
      <c r="D331" s="26"/>
      <c r="E331" s="28"/>
      <c r="F331" s="29">
        <v>0</v>
      </c>
    </row>
    <row r="332" spans="1:6" x14ac:dyDescent="0.2">
      <c r="A332" s="14" t="s">
        <v>752</v>
      </c>
      <c r="B332" s="15" t="s">
        <v>753</v>
      </c>
      <c r="C332" s="26"/>
      <c r="D332" s="26"/>
      <c r="E332" s="28"/>
      <c r="F332" s="29">
        <v>0</v>
      </c>
    </row>
    <row r="333" spans="1:6" x14ac:dyDescent="0.2">
      <c r="A333" s="14" t="s">
        <v>754</v>
      </c>
      <c r="B333" s="15" t="s">
        <v>755</v>
      </c>
      <c r="C333" s="26"/>
      <c r="D333" s="30"/>
      <c r="E333" s="28"/>
      <c r="F333" s="29">
        <v>0</v>
      </c>
    </row>
    <row r="334" spans="1:6" x14ac:dyDescent="0.2">
      <c r="A334" s="14" t="s">
        <v>756</v>
      </c>
      <c r="B334" s="15" t="s">
        <v>757</v>
      </c>
      <c r="C334" s="26"/>
      <c r="D334" s="26"/>
      <c r="E334" s="28"/>
      <c r="F334" s="29">
        <v>0</v>
      </c>
    </row>
    <row r="335" spans="1:6" x14ac:dyDescent="0.2">
      <c r="A335" s="14" t="s">
        <v>758</v>
      </c>
      <c r="B335" s="15" t="s">
        <v>759</v>
      </c>
      <c r="C335" s="26"/>
      <c r="D335" s="26"/>
      <c r="E335" s="28"/>
      <c r="F335" s="29">
        <v>0</v>
      </c>
    </row>
    <row r="336" spans="1:6" x14ac:dyDescent="0.2">
      <c r="A336" s="14" t="s">
        <v>760</v>
      </c>
      <c r="B336" s="15" t="s">
        <v>761</v>
      </c>
      <c r="C336" s="34"/>
      <c r="D336" s="34"/>
      <c r="E336" s="27"/>
      <c r="F336" s="29">
        <v>0</v>
      </c>
    </row>
    <row r="337" spans="1:6" x14ac:dyDescent="0.2">
      <c r="A337" s="14" t="s">
        <v>762</v>
      </c>
      <c r="B337" s="15" t="s">
        <v>763</v>
      </c>
      <c r="C337" s="26"/>
      <c r="D337" s="30"/>
      <c r="E337" s="28"/>
      <c r="F337" s="29">
        <v>0</v>
      </c>
    </row>
    <row r="338" spans="1:6" x14ac:dyDescent="0.2">
      <c r="A338" s="14" t="s">
        <v>764</v>
      </c>
      <c r="B338" s="15" t="s">
        <v>765</v>
      </c>
      <c r="C338" s="26"/>
      <c r="D338" s="26"/>
      <c r="E338" s="28"/>
      <c r="F338" s="29">
        <v>0</v>
      </c>
    </row>
    <row r="339" spans="1:6" x14ac:dyDescent="0.2">
      <c r="A339" s="14" t="s">
        <v>766</v>
      </c>
      <c r="B339" s="15" t="s">
        <v>767</v>
      </c>
      <c r="C339" s="26"/>
      <c r="D339" s="26"/>
      <c r="E339" s="28"/>
      <c r="F339" s="29">
        <v>0</v>
      </c>
    </row>
    <row r="340" spans="1:6" x14ac:dyDescent="0.2">
      <c r="A340" s="14" t="s">
        <v>768</v>
      </c>
      <c r="B340" s="15" t="s">
        <v>769</v>
      </c>
      <c r="C340" s="26"/>
      <c r="D340" s="30"/>
      <c r="E340" s="28"/>
      <c r="F340" s="29">
        <v>0</v>
      </c>
    </row>
    <row r="341" spans="1:6" ht="23.6" x14ac:dyDescent="0.2">
      <c r="A341" s="14" t="s">
        <v>770</v>
      </c>
      <c r="B341" s="15" t="s">
        <v>771</v>
      </c>
      <c r="C341" s="26"/>
      <c r="D341" s="26"/>
      <c r="E341" s="28"/>
      <c r="F341" s="29">
        <v>0</v>
      </c>
    </row>
    <row r="342" spans="1:6" x14ac:dyDescent="0.2">
      <c r="A342" s="13" t="s">
        <v>772</v>
      </c>
      <c r="B342" s="25" t="s">
        <v>14</v>
      </c>
      <c r="C342" s="26"/>
      <c r="D342" s="27">
        <f>SUM(C343:C360)</f>
        <v>0</v>
      </c>
      <c r="E342" s="28"/>
      <c r="F342" s="29">
        <v>0</v>
      </c>
    </row>
    <row r="343" spans="1:6" x14ac:dyDescent="0.2">
      <c r="A343" s="14" t="s">
        <v>773</v>
      </c>
      <c r="B343" s="15" t="s">
        <v>774</v>
      </c>
      <c r="C343" s="26"/>
      <c r="D343" s="26"/>
      <c r="E343" s="28"/>
      <c r="F343" s="29">
        <v>0</v>
      </c>
    </row>
    <row r="344" spans="1:6" x14ac:dyDescent="0.2">
      <c r="A344" s="14" t="s">
        <v>775</v>
      </c>
      <c r="B344" s="15" t="s">
        <v>776</v>
      </c>
      <c r="C344" s="26"/>
      <c r="D344" s="26"/>
      <c r="E344" s="28"/>
      <c r="F344" s="29">
        <v>0</v>
      </c>
    </row>
    <row r="345" spans="1:6" x14ac:dyDescent="0.2">
      <c r="A345" s="14" t="s">
        <v>777</v>
      </c>
      <c r="B345" s="15" t="s">
        <v>778</v>
      </c>
      <c r="C345" s="26"/>
      <c r="D345" s="26"/>
      <c r="E345" s="28"/>
      <c r="F345" s="29">
        <v>0</v>
      </c>
    </row>
    <row r="346" spans="1:6" x14ac:dyDescent="0.2">
      <c r="A346" s="14" t="s">
        <v>779</v>
      </c>
      <c r="B346" s="15" t="s">
        <v>780</v>
      </c>
      <c r="C346" s="26"/>
      <c r="D346" s="26"/>
      <c r="E346" s="28"/>
      <c r="F346" s="29">
        <v>0</v>
      </c>
    </row>
    <row r="347" spans="1:6" x14ac:dyDescent="0.2">
      <c r="A347" s="14" t="s">
        <v>781</v>
      </c>
      <c r="B347" s="15" t="s">
        <v>782</v>
      </c>
      <c r="C347" s="26"/>
      <c r="D347" s="26"/>
      <c r="E347" s="28"/>
      <c r="F347" s="29">
        <v>0</v>
      </c>
    </row>
    <row r="348" spans="1:6" x14ac:dyDescent="0.2">
      <c r="A348" s="14" t="s">
        <v>783</v>
      </c>
      <c r="B348" s="15" t="s">
        <v>784</v>
      </c>
      <c r="C348" s="26"/>
      <c r="D348" s="26"/>
      <c r="E348" s="28"/>
      <c r="F348" s="29">
        <v>0</v>
      </c>
    </row>
    <row r="349" spans="1:6" x14ac:dyDescent="0.2">
      <c r="A349" s="14" t="s">
        <v>785</v>
      </c>
      <c r="B349" s="15" t="s">
        <v>786</v>
      </c>
      <c r="C349" s="26"/>
      <c r="D349" s="26"/>
      <c r="E349" s="28"/>
      <c r="F349" s="29">
        <v>0</v>
      </c>
    </row>
    <row r="350" spans="1:6" x14ac:dyDescent="0.2">
      <c r="A350" s="14" t="s">
        <v>787</v>
      </c>
      <c r="B350" s="15" t="s">
        <v>788</v>
      </c>
      <c r="C350" s="26"/>
      <c r="D350" s="30"/>
      <c r="E350" s="28"/>
      <c r="F350" s="29">
        <v>0</v>
      </c>
    </row>
    <row r="351" spans="1:6" x14ac:dyDescent="0.2">
      <c r="A351" s="14" t="s">
        <v>793</v>
      </c>
      <c r="B351" s="15" t="s">
        <v>794</v>
      </c>
      <c r="C351" s="26"/>
      <c r="D351" s="26"/>
      <c r="E351" s="28"/>
      <c r="F351" s="29">
        <v>0</v>
      </c>
    </row>
    <row r="352" spans="1:6" x14ac:dyDescent="0.2">
      <c r="A352" s="14" t="s">
        <v>795</v>
      </c>
      <c r="B352" s="15" t="s">
        <v>796</v>
      </c>
      <c r="C352" s="26"/>
      <c r="D352" s="26"/>
      <c r="E352" s="28"/>
      <c r="F352" s="29">
        <v>0</v>
      </c>
    </row>
    <row r="353" spans="1:6" x14ac:dyDescent="0.2">
      <c r="A353" s="14" t="s">
        <v>797</v>
      </c>
      <c r="B353" s="15" t="s">
        <v>798</v>
      </c>
      <c r="C353" s="26"/>
      <c r="D353" s="26"/>
      <c r="E353" s="28"/>
      <c r="F353" s="29">
        <v>0</v>
      </c>
    </row>
    <row r="354" spans="1:6" x14ac:dyDescent="0.2">
      <c r="A354" s="14" t="s">
        <v>799</v>
      </c>
      <c r="B354" s="15" t="s">
        <v>800</v>
      </c>
      <c r="C354" s="26"/>
      <c r="D354" s="26"/>
      <c r="E354" s="28"/>
      <c r="F354" s="29">
        <v>0</v>
      </c>
    </row>
    <row r="355" spans="1:6" x14ac:dyDescent="0.2">
      <c r="A355" s="14" t="s">
        <v>801</v>
      </c>
      <c r="B355" s="15" t="s">
        <v>802</v>
      </c>
      <c r="C355" s="26"/>
      <c r="D355" s="26"/>
      <c r="E355" s="28"/>
      <c r="F355" s="29">
        <v>0</v>
      </c>
    </row>
    <row r="356" spans="1:6" x14ac:dyDescent="0.2">
      <c r="A356" s="14" t="s">
        <v>803</v>
      </c>
      <c r="B356" s="15" t="s">
        <v>804</v>
      </c>
      <c r="C356" s="26"/>
      <c r="D356" s="26"/>
      <c r="E356" s="28"/>
      <c r="F356" s="29">
        <v>0</v>
      </c>
    </row>
    <row r="357" spans="1:6" x14ac:dyDescent="0.2">
      <c r="A357" s="14" t="s">
        <v>809</v>
      </c>
      <c r="B357" s="15" t="s">
        <v>14</v>
      </c>
      <c r="C357" s="26"/>
      <c r="D357" s="30"/>
      <c r="E357" s="28"/>
      <c r="F357" s="29">
        <v>0</v>
      </c>
    </row>
    <row r="358" spans="1:6" x14ac:dyDescent="0.2">
      <c r="A358" s="14" t="s">
        <v>810</v>
      </c>
      <c r="B358" s="15" t="s">
        <v>811</v>
      </c>
      <c r="C358" s="26"/>
      <c r="D358" s="26"/>
      <c r="E358" s="28"/>
      <c r="F358" s="29">
        <v>0</v>
      </c>
    </row>
    <row r="359" spans="1:6" x14ac:dyDescent="0.2">
      <c r="A359" s="14" t="s">
        <v>812</v>
      </c>
      <c r="B359" s="15" t="s">
        <v>813</v>
      </c>
      <c r="C359" s="26"/>
      <c r="D359" s="26"/>
      <c r="E359" s="28"/>
      <c r="F359" s="29">
        <v>0</v>
      </c>
    </row>
    <row r="360" spans="1:6" x14ac:dyDescent="0.2">
      <c r="A360" s="16" t="s">
        <v>814</v>
      </c>
      <c r="B360" s="21" t="s">
        <v>15</v>
      </c>
      <c r="C360" s="22"/>
      <c r="D360" s="22"/>
      <c r="E360" s="33">
        <f>SUM(D361:D388)</f>
        <v>0</v>
      </c>
      <c r="F360" s="24">
        <v>0</v>
      </c>
    </row>
    <row r="361" spans="1:6" x14ac:dyDescent="0.2">
      <c r="A361" s="13" t="s">
        <v>815</v>
      </c>
      <c r="B361" s="25" t="s">
        <v>816</v>
      </c>
      <c r="C361" s="26"/>
      <c r="D361" s="27">
        <f>SUM(C362:C366)</f>
        <v>0</v>
      </c>
      <c r="E361" s="28"/>
      <c r="F361" s="29">
        <v>0</v>
      </c>
    </row>
    <row r="362" spans="1:6" x14ac:dyDescent="0.2">
      <c r="A362" s="14" t="s">
        <v>831</v>
      </c>
      <c r="B362" s="15" t="s">
        <v>832</v>
      </c>
      <c r="C362" s="26"/>
      <c r="D362" s="26"/>
      <c r="E362" s="28"/>
      <c r="F362" s="29">
        <v>0</v>
      </c>
    </row>
    <row r="363" spans="1:6" x14ac:dyDescent="0.2">
      <c r="A363" s="14" t="s">
        <v>833</v>
      </c>
      <c r="B363" s="15" t="s">
        <v>834</v>
      </c>
      <c r="C363" s="26"/>
      <c r="D363" s="26"/>
      <c r="E363" s="28"/>
      <c r="F363" s="29">
        <v>0</v>
      </c>
    </row>
    <row r="364" spans="1:6" ht="23.6" x14ac:dyDescent="0.2">
      <c r="A364" s="14" t="s">
        <v>835</v>
      </c>
      <c r="B364" s="15" t="s">
        <v>836</v>
      </c>
      <c r="C364" s="26"/>
      <c r="D364" s="26"/>
      <c r="E364" s="28"/>
      <c r="F364" s="29">
        <v>0</v>
      </c>
    </row>
    <row r="365" spans="1:6" ht="23.6" x14ac:dyDescent="0.2">
      <c r="A365" s="14" t="s">
        <v>837</v>
      </c>
      <c r="B365" s="15" t="s">
        <v>838</v>
      </c>
      <c r="C365" s="26"/>
      <c r="D365" s="26"/>
      <c r="E365" s="28"/>
      <c r="F365" s="29">
        <v>0</v>
      </c>
    </row>
    <row r="366" spans="1:6" x14ac:dyDescent="0.2">
      <c r="A366" s="14" t="s">
        <v>839</v>
      </c>
      <c r="B366" s="15" t="s">
        <v>840</v>
      </c>
      <c r="C366" s="26"/>
      <c r="D366" s="26"/>
      <c r="E366" s="28"/>
      <c r="F366" s="29">
        <v>0</v>
      </c>
    </row>
    <row r="367" spans="1:6" x14ac:dyDescent="0.2">
      <c r="A367" s="13" t="s">
        <v>909</v>
      </c>
      <c r="B367" s="25" t="s">
        <v>20</v>
      </c>
      <c r="C367" s="26"/>
      <c r="D367" s="27">
        <f>SUM(C368:C383)</f>
        <v>0</v>
      </c>
      <c r="E367" s="28"/>
      <c r="F367" s="29">
        <v>0</v>
      </c>
    </row>
    <row r="368" spans="1:6" x14ac:dyDescent="0.2">
      <c r="A368" s="14" t="s">
        <v>910</v>
      </c>
      <c r="B368" s="15" t="s">
        <v>911</v>
      </c>
      <c r="C368" s="26"/>
      <c r="D368" s="26"/>
      <c r="E368" s="28"/>
      <c r="F368" s="29">
        <v>0</v>
      </c>
    </row>
    <row r="369" spans="1:6" x14ac:dyDescent="0.2">
      <c r="A369" s="14" t="s">
        <v>912</v>
      </c>
      <c r="B369" s="15" t="s">
        <v>913</v>
      </c>
      <c r="C369" s="26"/>
      <c r="D369" s="26"/>
      <c r="E369" s="28"/>
      <c r="F369" s="29">
        <v>0</v>
      </c>
    </row>
    <row r="370" spans="1:6" x14ac:dyDescent="0.2">
      <c r="A370" s="14" t="s">
        <v>914</v>
      </c>
      <c r="B370" s="15" t="s">
        <v>915</v>
      </c>
      <c r="C370" s="26"/>
      <c r="D370" s="26"/>
      <c r="E370" s="28"/>
      <c r="F370" s="29">
        <v>0</v>
      </c>
    </row>
    <row r="371" spans="1:6" x14ac:dyDescent="0.2">
      <c r="A371" s="14" t="s">
        <v>916</v>
      </c>
      <c r="B371" s="15" t="s">
        <v>917</v>
      </c>
      <c r="C371" s="26"/>
      <c r="D371" s="26"/>
      <c r="E371" s="28"/>
      <c r="F371" s="29">
        <v>0</v>
      </c>
    </row>
    <row r="372" spans="1:6" x14ac:dyDescent="0.2">
      <c r="A372" s="14" t="s">
        <v>918</v>
      </c>
      <c r="B372" s="15" t="s">
        <v>919</v>
      </c>
      <c r="C372" s="26"/>
      <c r="D372" s="26"/>
      <c r="E372" s="28"/>
      <c r="F372" s="29">
        <v>0</v>
      </c>
    </row>
    <row r="373" spans="1:6" x14ac:dyDescent="0.2">
      <c r="A373" s="14" t="s">
        <v>920</v>
      </c>
      <c r="B373" s="15" t="s">
        <v>921</v>
      </c>
      <c r="C373" s="26"/>
      <c r="D373" s="26"/>
      <c r="E373" s="28"/>
      <c r="F373" s="29">
        <v>0</v>
      </c>
    </row>
    <row r="374" spans="1:6" x14ac:dyDescent="0.2">
      <c r="A374" s="14" t="s">
        <v>922</v>
      </c>
      <c r="B374" s="15" t="s">
        <v>923</v>
      </c>
      <c r="C374" s="26"/>
      <c r="D374" s="26"/>
      <c r="E374" s="28"/>
      <c r="F374" s="29">
        <v>0</v>
      </c>
    </row>
    <row r="375" spans="1:6" x14ac:dyDescent="0.2">
      <c r="A375" s="14" t="s">
        <v>924</v>
      </c>
      <c r="B375" s="15" t="s">
        <v>925</v>
      </c>
      <c r="C375" s="26"/>
      <c r="D375" s="26"/>
      <c r="E375" s="28"/>
      <c r="F375" s="29">
        <v>0</v>
      </c>
    </row>
    <row r="376" spans="1:6" x14ac:dyDescent="0.2">
      <c r="A376" s="14" t="s">
        <v>926</v>
      </c>
      <c r="B376" s="15" t="s">
        <v>927</v>
      </c>
      <c r="C376" s="26"/>
      <c r="D376" s="26"/>
      <c r="E376" s="28"/>
      <c r="F376" s="29">
        <v>0</v>
      </c>
    </row>
    <row r="377" spans="1:6" x14ac:dyDescent="0.2">
      <c r="A377" s="14" t="s">
        <v>928</v>
      </c>
      <c r="B377" s="15" t="s">
        <v>929</v>
      </c>
      <c r="C377" s="26"/>
      <c r="D377" s="30"/>
      <c r="E377" s="28"/>
      <c r="F377" s="29">
        <v>0</v>
      </c>
    </row>
    <row r="378" spans="1:6" x14ac:dyDescent="0.2">
      <c r="A378" s="14" t="s">
        <v>930</v>
      </c>
      <c r="B378" s="15" t="s">
        <v>931</v>
      </c>
      <c r="C378" s="26"/>
      <c r="D378" s="26"/>
      <c r="E378" s="28"/>
      <c r="F378" s="29">
        <v>0</v>
      </c>
    </row>
    <row r="379" spans="1:6" x14ac:dyDescent="0.2">
      <c r="A379" s="14" t="s">
        <v>932</v>
      </c>
      <c r="B379" s="15" t="s">
        <v>933</v>
      </c>
      <c r="C379" s="26"/>
      <c r="D379" s="26"/>
      <c r="E379" s="28"/>
      <c r="F379" s="29">
        <v>0</v>
      </c>
    </row>
    <row r="380" spans="1:6" x14ac:dyDescent="0.2">
      <c r="A380" s="14" t="s">
        <v>934</v>
      </c>
      <c r="B380" s="15" t="s">
        <v>935</v>
      </c>
      <c r="C380" s="26"/>
      <c r="D380" s="30"/>
      <c r="E380" s="28"/>
      <c r="F380" s="29">
        <v>0</v>
      </c>
    </row>
    <row r="381" spans="1:6" x14ac:dyDescent="0.2">
      <c r="A381" s="14" t="s">
        <v>936</v>
      </c>
      <c r="B381" s="15" t="s">
        <v>937</v>
      </c>
      <c r="C381" s="26"/>
      <c r="D381" s="26"/>
      <c r="E381" s="28"/>
      <c r="F381" s="29">
        <v>0</v>
      </c>
    </row>
    <row r="382" spans="1:6" x14ac:dyDescent="0.2">
      <c r="A382" s="14" t="s">
        <v>938</v>
      </c>
      <c r="B382" s="15" t="s">
        <v>939</v>
      </c>
      <c r="C382" s="26"/>
      <c r="D382" s="26"/>
      <c r="E382" s="28"/>
      <c r="F382" s="29">
        <v>0</v>
      </c>
    </row>
    <row r="383" spans="1:6" x14ac:dyDescent="0.2">
      <c r="A383" s="14" t="s">
        <v>940</v>
      </c>
      <c r="B383" s="15" t="s">
        <v>941</v>
      </c>
      <c r="C383" s="26"/>
      <c r="D383" s="26"/>
      <c r="E383" s="28"/>
      <c r="F383" s="29">
        <v>0</v>
      </c>
    </row>
    <row r="384" spans="1:6" x14ac:dyDescent="0.2">
      <c r="A384" s="13" t="s">
        <v>942</v>
      </c>
      <c r="B384" s="25" t="s">
        <v>21</v>
      </c>
      <c r="C384" s="34"/>
      <c r="D384" s="27">
        <f>SUM(C385:C388)</f>
        <v>0</v>
      </c>
      <c r="E384" s="27"/>
      <c r="F384" s="29">
        <v>0</v>
      </c>
    </row>
    <row r="385" spans="1:6" x14ac:dyDescent="0.2">
      <c r="A385" s="14" t="s">
        <v>943</v>
      </c>
      <c r="B385" s="15" t="s">
        <v>944</v>
      </c>
      <c r="C385" s="26"/>
      <c r="D385" s="30"/>
      <c r="E385" s="28"/>
      <c r="F385" s="29">
        <v>0</v>
      </c>
    </row>
    <row r="386" spans="1:6" x14ac:dyDescent="0.2">
      <c r="A386" s="14" t="s">
        <v>945</v>
      </c>
      <c r="B386" s="15" t="s">
        <v>946</v>
      </c>
      <c r="C386" s="26"/>
      <c r="D386" s="26"/>
      <c r="E386" s="28"/>
      <c r="F386" s="29">
        <v>0</v>
      </c>
    </row>
    <row r="387" spans="1:6" x14ac:dyDescent="0.2">
      <c r="A387" s="14" t="s">
        <v>947</v>
      </c>
      <c r="B387" s="15" t="s">
        <v>948</v>
      </c>
      <c r="C387" s="26"/>
      <c r="D387" s="26"/>
      <c r="E387" s="28"/>
      <c r="F387" s="29">
        <v>0</v>
      </c>
    </row>
    <row r="388" spans="1:6" x14ac:dyDescent="0.2">
      <c r="A388" s="14" t="s">
        <v>949</v>
      </c>
      <c r="B388" s="15" t="s">
        <v>950</v>
      </c>
      <c r="C388" s="26"/>
      <c r="D388" s="26"/>
      <c r="E388" s="28"/>
      <c r="F388" s="29">
        <v>0</v>
      </c>
    </row>
    <row r="389" spans="1:6" x14ac:dyDescent="0.2">
      <c r="A389" s="59">
        <v>2</v>
      </c>
      <c r="B389" s="60" t="s">
        <v>1655</v>
      </c>
      <c r="C389" s="61"/>
      <c r="D389" s="62"/>
      <c r="E389" s="63">
        <f>SUM(E390:E483)</f>
        <v>0</v>
      </c>
      <c r="F389" s="59"/>
    </row>
    <row r="390" spans="1:6" x14ac:dyDescent="0.2">
      <c r="A390" s="16" t="s">
        <v>989</v>
      </c>
      <c r="B390" s="21" t="s">
        <v>990</v>
      </c>
      <c r="C390" s="22"/>
      <c r="D390" s="22"/>
      <c r="E390" s="33">
        <f>SUM(D391:D483)</f>
        <v>0</v>
      </c>
      <c r="F390" s="24">
        <v>0</v>
      </c>
    </row>
    <row r="391" spans="1:6" x14ac:dyDescent="0.2">
      <c r="A391" s="13" t="s">
        <v>991</v>
      </c>
      <c r="B391" s="25" t="s">
        <v>992</v>
      </c>
      <c r="C391" s="26"/>
      <c r="D391" s="27">
        <f>SUM(C392:C403)</f>
        <v>0</v>
      </c>
      <c r="E391" s="28"/>
      <c r="F391" s="29">
        <v>0</v>
      </c>
    </row>
    <row r="392" spans="1:6" x14ac:dyDescent="0.2">
      <c r="A392" s="14" t="s">
        <v>993</v>
      </c>
      <c r="B392" s="15" t="s">
        <v>994</v>
      </c>
      <c r="C392" s="26"/>
      <c r="D392" s="26"/>
      <c r="E392" s="28"/>
      <c r="F392" s="29">
        <v>0</v>
      </c>
    </row>
    <row r="393" spans="1:6" x14ac:dyDescent="0.2">
      <c r="A393" s="14" t="s">
        <v>995</v>
      </c>
      <c r="B393" s="15" t="s">
        <v>996</v>
      </c>
      <c r="C393" s="26"/>
      <c r="D393" s="30"/>
      <c r="E393" s="28"/>
      <c r="F393" s="29">
        <v>0</v>
      </c>
    </row>
    <row r="394" spans="1:6" x14ac:dyDescent="0.2">
      <c r="A394" s="14" t="s">
        <v>997</v>
      </c>
      <c r="B394" s="15" t="s">
        <v>998</v>
      </c>
      <c r="C394" s="26"/>
      <c r="D394" s="26"/>
      <c r="E394" s="28"/>
      <c r="F394" s="29">
        <v>0</v>
      </c>
    </row>
    <row r="395" spans="1:6" x14ac:dyDescent="0.2">
      <c r="A395" s="14" t="s">
        <v>999</v>
      </c>
      <c r="B395" s="15" t="s">
        <v>1000</v>
      </c>
      <c r="C395" s="26"/>
      <c r="D395" s="26"/>
      <c r="E395" s="28"/>
      <c r="F395" s="29">
        <v>0</v>
      </c>
    </row>
    <row r="396" spans="1:6" x14ac:dyDescent="0.2">
      <c r="A396" s="14" t="s">
        <v>1001</v>
      </c>
      <c r="B396" s="15" t="s">
        <v>1002</v>
      </c>
      <c r="C396" s="26"/>
      <c r="D396" s="26"/>
      <c r="E396" s="28"/>
      <c r="F396" s="29">
        <v>0</v>
      </c>
    </row>
    <row r="397" spans="1:6" x14ac:dyDescent="0.2">
      <c r="A397" s="14" t="s">
        <v>1003</v>
      </c>
      <c r="B397" s="15" t="s">
        <v>1004</v>
      </c>
      <c r="C397" s="26"/>
      <c r="D397" s="26"/>
      <c r="E397" s="28"/>
      <c r="F397" s="29">
        <v>0</v>
      </c>
    </row>
    <row r="398" spans="1:6" x14ac:dyDescent="0.2">
      <c r="A398" s="14" t="s">
        <v>1005</v>
      </c>
      <c r="B398" s="15" t="s">
        <v>1006</v>
      </c>
      <c r="C398" s="26"/>
      <c r="D398" s="26"/>
      <c r="E398" s="28"/>
      <c r="F398" s="29">
        <v>0</v>
      </c>
    </row>
    <row r="399" spans="1:6" x14ac:dyDescent="0.2">
      <c r="A399" s="14" t="s">
        <v>1007</v>
      </c>
      <c r="B399" s="15" t="s">
        <v>1008</v>
      </c>
      <c r="C399" s="26"/>
      <c r="D399" s="30"/>
      <c r="E399" s="28"/>
      <c r="F399" s="29">
        <v>0</v>
      </c>
    </row>
    <row r="400" spans="1:6" x14ac:dyDescent="0.2">
      <c r="A400" s="14" t="s">
        <v>1009</v>
      </c>
      <c r="B400" s="15" t="s">
        <v>1010</v>
      </c>
      <c r="C400" s="26"/>
      <c r="D400" s="26"/>
      <c r="E400" s="28"/>
      <c r="F400" s="29">
        <v>0</v>
      </c>
    </row>
    <row r="401" spans="1:6" x14ac:dyDescent="0.2">
      <c r="A401" s="14" t="s">
        <v>1011</v>
      </c>
      <c r="B401" s="15" t="s">
        <v>1012</v>
      </c>
      <c r="C401" s="26"/>
      <c r="D401" s="26"/>
      <c r="E401" s="28"/>
      <c r="F401" s="29">
        <v>0</v>
      </c>
    </row>
    <row r="402" spans="1:6" x14ac:dyDescent="0.2">
      <c r="A402" s="14" t="s">
        <v>1013</v>
      </c>
      <c r="B402" s="15" t="s">
        <v>1014</v>
      </c>
      <c r="C402" s="26"/>
      <c r="D402" s="26"/>
      <c r="E402" s="28"/>
      <c r="F402" s="29">
        <v>0</v>
      </c>
    </row>
    <row r="403" spans="1:6" x14ac:dyDescent="0.2">
      <c r="A403" s="14" t="s">
        <v>1015</v>
      </c>
      <c r="B403" s="15" t="s">
        <v>1016</v>
      </c>
      <c r="C403" s="34"/>
      <c r="D403" s="34"/>
      <c r="E403" s="27"/>
      <c r="F403" s="29">
        <v>0</v>
      </c>
    </row>
    <row r="404" spans="1:6" x14ac:dyDescent="0.2">
      <c r="A404" s="13" t="s">
        <v>1017</v>
      </c>
      <c r="B404" s="25" t="s">
        <v>1018</v>
      </c>
      <c r="C404" s="26"/>
      <c r="D404" s="27">
        <f>SUM(C405:C412)</f>
        <v>0</v>
      </c>
      <c r="E404" s="28"/>
      <c r="F404" s="29">
        <v>0</v>
      </c>
    </row>
    <row r="405" spans="1:6" x14ac:dyDescent="0.2">
      <c r="A405" s="14" t="s">
        <v>1019</v>
      </c>
      <c r="B405" s="15" t="s">
        <v>1020</v>
      </c>
      <c r="C405" s="26"/>
      <c r="D405" s="26"/>
      <c r="E405" s="28"/>
      <c r="F405" s="29">
        <v>0</v>
      </c>
    </row>
    <row r="406" spans="1:6" x14ac:dyDescent="0.2">
      <c r="A406" s="14" t="s">
        <v>1021</v>
      </c>
      <c r="B406" s="15" t="s">
        <v>1022</v>
      </c>
      <c r="C406" s="26"/>
      <c r="D406" s="26"/>
      <c r="E406" s="28"/>
      <c r="F406" s="29">
        <v>0</v>
      </c>
    </row>
    <row r="407" spans="1:6" x14ac:dyDescent="0.2">
      <c r="A407" s="14" t="s">
        <v>1023</v>
      </c>
      <c r="B407" s="15" t="s">
        <v>1024</v>
      </c>
      <c r="C407" s="26"/>
      <c r="D407" s="26"/>
      <c r="E407" s="28"/>
      <c r="F407" s="29">
        <v>0</v>
      </c>
    </row>
    <row r="408" spans="1:6" x14ac:dyDescent="0.2">
      <c r="A408" s="14" t="s">
        <v>1025</v>
      </c>
      <c r="B408" s="15" t="s">
        <v>1026</v>
      </c>
      <c r="C408" s="26"/>
      <c r="D408" s="26"/>
      <c r="E408" s="28"/>
      <c r="F408" s="29">
        <v>0</v>
      </c>
    </row>
    <row r="409" spans="1:6" x14ac:dyDescent="0.2">
      <c r="A409" s="14" t="s">
        <v>1027</v>
      </c>
      <c r="B409" s="15" t="s">
        <v>1028</v>
      </c>
      <c r="C409" s="26"/>
      <c r="D409" s="26"/>
      <c r="E409" s="28"/>
      <c r="F409" s="29">
        <v>0</v>
      </c>
    </row>
    <row r="410" spans="1:6" x14ac:dyDescent="0.2">
      <c r="A410" s="14" t="s">
        <v>1029</v>
      </c>
      <c r="B410" s="15" t="s">
        <v>1030</v>
      </c>
      <c r="C410" s="26"/>
      <c r="D410" s="26"/>
      <c r="E410" s="28"/>
      <c r="F410" s="29">
        <v>0</v>
      </c>
    </row>
    <row r="411" spans="1:6" x14ac:dyDescent="0.2">
      <c r="A411" s="14" t="s">
        <v>1031</v>
      </c>
      <c r="B411" s="15" t="s">
        <v>1032</v>
      </c>
      <c r="C411" s="26"/>
      <c r="D411" s="26"/>
      <c r="E411" s="28"/>
      <c r="F411" s="29">
        <v>0</v>
      </c>
    </row>
    <row r="412" spans="1:6" x14ac:dyDescent="0.2">
      <c r="A412" s="14" t="s">
        <v>1033</v>
      </c>
      <c r="B412" s="15" t="s">
        <v>1034</v>
      </c>
      <c r="C412" s="26"/>
      <c r="D412" s="26"/>
      <c r="E412" s="28"/>
      <c r="F412" s="29">
        <v>0</v>
      </c>
    </row>
    <row r="413" spans="1:6" x14ac:dyDescent="0.2">
      <c r="A413" s="13" t="s">
        <v>1035</v>
      </c>
      <c r="B413" s="25" t="s">
        <v>1036</v>
      </c>
      <c r="C413" s="26"/>
      <c r="D413" s="27">
        <f>SUM(C414:C417)</f>
        <v>0</v>
      </c>
      <c r="E413" s="28"/>
      <c r="F413" s="29">
        <v>0</v>
      </c>
    </row>
    <row r="414" spans="1:6" x14ac:dyDescent="0.2">
      <c r="A414" s="14" t="s">
        <v>1037</v>
      </c>
      <c r="B414" s="15" t="s">
        <v>1038</v>
      </c>
      <c r="C414" s="26"/>
      <c r="D414" s="26"/>
      <c r="E414" s="28"/>
      <c r="F414" s="29">
        <v>0</v>
      </c>
    </row>
    <row r="415" spans="1:6" x14ac:dyDescent="0.2">
      <c r="A415" s="14" t="s">
        <v>1039</v>
      </c>
      <c r="B415" s="15" t="s">
        <v>1040</v>
      </c>
      <c r="C415" s="26"/>
      <c r="D415" s="26"/>
      <c r="E415" s="28"/>
      <c r="F415" s="29">
        <v>0</v>
      </c>
    </row>
    <row r="416" spans="1:6" x14ac:dyDescent="0.2">
      <c r="A416" s="14" t="s">
        <v>1041</v>
      </c>
      <c r="B416" s="15" t="s">
        <v>1042</v>
      </c>
      <c r="C416" s="26"/>
      <c r="D416" s="26"/>
      <c r="E416" s="28"/>
      <c r="F416" s="29">
        <v>0</v>
      </c>
    </row>
    <row r="417" spans="1:6" x14ac:dyDescent="0.2">
      <c r="A417" s="14" t="s">
        <v>1043</v>
      </c>
      <c r="B417" s="15" t="s">
        <v>1044</v>
      </c>
      <c r="C417" s="26"/>
      <c r="D417" s="26"/>
      <c r="E417" s="28"/>
      <c r="F417" s="29">
        <v>0</v>
      </c>
    </row>
    <row r="418" spans="1:6" x14ac:dyDescent="0.2">
      <c r="A418" s="13" t="s">
        <v>1045</v>
      </c>
      <c r="B418" s="25" t="s">
        <v>24</v>
      </c>
      <c r="C418" s="26"/>
      <c r="D418" s="27">
        <f>SUM(C419:C430)</f>
        <v>0</v>
      </c>
      <c r="E418" s="28"/>
      <c r="F418" s="29">
        <v>0</v>
      </c>
    </row>
    <row r="419" spans="1:6" x14ac:dyDescent="0.2">
      <c r="A419" s="14" t="s">
        <v>1046</v>
      </c>
      <c r="B419" s="15" t="s">
        <v>1047</v>
      </c>
      <c r="C419" s="26"/>
      <c r="D419" s="26"/>
      <c r="E419" s="28"/>
      <c r="F419" s="29">
        <v>0</v>
      </c>
    </row>
    <row r="420" spans="1:6" x14ac:dyDescent="0.2">
      <c r="A420" s="14" t="s">
        <v>1048</v>
      </c>
      <c r="B420" s="15" t="s">
        <v>1049</v>
      </c>
      <c r="C420" s="26"/>
      <c r="D420" s="26"/>
      <c r="E420" s="28"/>
      <c r="F420" s="29">
        <v>0</v>
      </c>
    </row>
    <row r="421" spans="1:6" x14ac:dyDescent="0.2">
      <c r="A421" s="14" t="s">
        <v>1050</v>
      </c>
      <c r="B421" s="15" t="s">
        <v>1051</v>
      </c>
      <c r="C421" s="26"/>
      <c r="D421" s="26"/>
      <c r="E421" s="28"/>
      <c r="F421" s="29">
        <v>0</v>
      </c>
    </row>
    <row r="422" spans="1:6" x14ac:dyDescent="0.2">
      <c r="A422" s="14" t="s">
        <v>1052</v>
      </c>
      <c r="B422" s="15" t="s">
        <v>1053</v>
      </c>
      <c r="C422" s="26"/>
      <c r="D422" s="30"/>
      <c r="E422" s="28"/>
      <c r="F422" s="29">
        <v>0</v>
      </c>
    </row>
    <row r="423" spans="1:6" x14ac:dyDescent="0.2">
      <c r="A423" s="14" t="s">
        <v>1054</v>
      </c>
      <c r="B423" s="15" t="s">
        <v>1055</v>
      </c>
      <c r="C423" s="26"/>
      <c r="D423" s="26"/>
      <c r="E423" s="28"/>
      <c r="F423" s="29">
        <v>0</v>
      </c>
    </row>
    <row r="424" spans="1:6" x14ac:dyDescent="0.2">
      <c r="A424" s="14" t="s">
        <v>1056</v>
      </c>
      <c r="B424" s="15" t="s">
        <v>1057</v>
      </c>
      <c r="C424" s="26"/>
      <c r="D424" s="26"/>
      <c r="E424" s="28"/>
      <c r="F424" s="29">
        <v>0</v>
      </c>
    </row>
    <row r="425" spans="1:6" x14ac:dyDescent="0.2">
      <c r="A425" s="14" t="s">
        <v>1058</v>
      </c>
      <c r="B425" s="15" t="s">
        <v>1059</v>
      </c>
      <c r="C425" s="26"/>
      <c r="D425" s="30"/>
      <c r="E425" s="28"/>
      <c r="F425" s="29">
        <v>0</v>
      </c>
    </row>
    <row r="426" spans="1:6" x14ac:dyDescent="0.2">
      <c r="A426" s="14" t="s">
        <v>1060</v>
      </c>
      <c r="B426" s="15" t="s">
        <v>1061</v>
      </c>
      <c r="C426" s="26"/>
      <c r="D426" s="26"/>
      <c r="E426" s="28"/>
      <c r="F426" s="29">
        <v>0</v>
      </c>
    </row>
    <row r="427" spans="1:6" x14ac:dyDescent="0.2">
      <c r="A427" s="14" t="s">
        <v>1062</v>
      </c>
      <c r="B427" s="15" t="s">
        <v>1063</v>
      </c>
      <c r="C427" s="26"/>
      <c r="D427" s="26"/>
      <c r="E427" s="28"/>
      <c r="F427" s="29">
        <v>0</v>
      </c>
    </row>
    <row r="428" spans="1:6" x14ac:dyDescent="0.2">
      <c r="A428" s="14" t="s">
        <v>1064</v>
      </c>
      <c r="B428" s="15" t="s">
        <v>1065</v>
      </c>
      <c r="C428" s="26"/>
      <c r="D428" s="30"/>
      <c r="E428" s="28"/>
      <c r="F428" s="29">
        <v>0</v>
      </c>
    </row>
    <row r="429" spans="1:6" x14ac:dyDescent="0.2">
      <c r="A429" s="14" t="s">
        <v>1066</v>
      </c>
      <c r="B429" s="15" t="s">
        <v>1067</v>
      </c>
      <c r="C429" s="26"/>
      <c r="D429" s="26"/>
      <c r="E429" s="28"/>
      <c r="F429" s="29">
        <v>0</v>
      </c>
    </row>
    <row r="430" spans="1:6" x14ac:dyDescent="0.2">
      <c r="A430" s="14" t="s">
        <v>1068</v>
      </c>
      <c r="B430" s="15" t="s">
        <v>1069</v>
      </c>
      <c r="C430" s="26"/>
      <c r="D430" s="30"/>
      <c r="E430" s="28"/>
      <c r="F430" s="29">
        <v>0</v>
      </c>
    </row>
    <row r="431" spans="1:6" x14ac:dyDescent="0.2">
      <c r="A431" s="13" t="s">
        <v>1070</v>
      </c>
      <c r="B431" s="25" t="s">
        <v>1071</v>
      </c>
      <c r="C431" s="26"/>
      <c r="D431" s="27">
        <f>SUM(C432:C433)</f>
        <v>0</v>
      </c>
      <c r="E431" s="28"/>
      <c r="F431" s="29">
        <v>0</v>
      </c>
    </row>
    <row r="432" spans="1:6" x14ac:dyDescent="0.2">
      <c r="A432" s="14" t="s">
        <v>1072</v>
      </c>
      <c r="B432" s="15" t="s">
        <v>25</v>
      </c>
      <c r="C432" s="26"/>
      <c r="D432" s="26"/>
      <c r="E432" s="28"/>
      <c r="F432" s="29">
        <v>0</v>
      </c>
    </row>
    <row r="433" spans="1:6" x14ac:dyDescent="0.2">
      <c r="A433" s="14" t="s">
        <v>1073</v>
      </c>
      <c r="B433" s="15" t="s">
        <v>1074</v>
      </c>
      <c r="C433" s="26"/>
      <c r="D433" s="30"/>
      <c r="E433" s="28"/>
      <c r="F433" s="29">
        <v>0</v>
      </c>
    </row>
    <row r="434" spans="1:6" x14ac:dyDescent="0.2">
      <c r="A434" s="13" t="s">
        <v>1075</v>
      </c>
      <c r="B434" s="25" t="s">
        <v>1076</v>
      </c>
      <c r="C434" s="26"/>
      <c r="D434" s="27">
        <f>SUM(C435:C450)</f>
        <v>0</v>
      </c>
      <c r="E434" s="28"/>
      <c r="F434" s="29">
        <v>0</v>
      </c>
    </row>
    <row r="435" spans="1:6" x14ac:dyDescent="0.2">
      <c r="A435" s="14" t="s">
        <v>1077</v>
      </c>
      <c r="B435" s="15" t="s">
        <v>1078</v>
      </c>
      <c r="C435" s="26"/>
      <c r="D435" s="26"/>
      <c r="E435" s="28"/>
      <c r="F435" s="29">
        <v>0</v>
      </c>
    </row>
    <row r="436" spans="1:6" x14ac:dyDescent="0.2">
      <c r="A436" s="14" t="s">
        <v>1079</v>
      </c>
      <c r="B436" s="15" t="s">
        <v>1080</v>
      </c>
      <c r="C436" s="26"/>
      <c r="D436" s="26"/>
      <c r="E436" s="28"/>
      <c r="F436" s="29">
        <v>0</v>
      </c>
    </row>
    <row r="437" spans="1:6" x14ac:dyDescent="0.2">
      <c r="A437" s="14" t="s">
        <v>1081</v>
      </c>
      <c r="B437" s="15" t="s">
        <v>1082</v>
      </c>
      <c r="C437" s="26"/>
      <c r="D437" s="26"/>
      <c r="E437" s="28"/>
      <c r="F437" s="29">
        <v>0</v>
      </c>
    </row>
    <row r="438" spans="1:6" x14ac:dyDescent="0.2">
      <c r="A438" s="14" t="s">
        <v>1083</v>
      </c>
      <c r="B438" s="15" t="s">
        <v>1084</v>
      </c>
      <c r="C438" s="26"/>
      <c r="D438" s="26"/>
      <c r="E438" s="28"/>
      <c r="F438" s="29">
        <v>0</v>
      </c>
    </row>
    <row r="439" spans="1:6" x14ac:dyDescent="0.2">
      <c r="A439" s="14" t="s">
        <v>1085</v>
      </c>
      <c r="B439" s="15" t="s">
        <v>1086</v>
      </c>
      <c r="C439" s="26"/>
      <c r="D439" s="26"/>
      <c r="E439" s="28"/>
      <c r="F439" s="29">
        <v>0</v>
      </c>
    </row>
    <row r="440" spans="1:6" x14ac:dyDescent="0.2">
      <c r="A440" s="14" t="s">
        <v>1087</v>
      </c>
      <c r="B440" s="15" t="s">
        <v>1088</v>
      </c>
      <c r="C440" s="26"/>
      <c r="D440" s="26"/>
      <c r="E440" s="28"/>
      <c r="F440" s="29">
        <v>0</v>
      </c>
    </row>
    <row r="441" spans="1:6" ht="23.6" x14ac:dyDescent="0.2">
      <c r="A441" s="14" t="s">
        <v>1089</v>
      </c>
      <c r="B441" s="15" t="s">
        <v>1090</v>
      </c>
      <c r="C441" s="26"/>
      <c r="D441" s="26"/>
      <c r="E441" s="28"/>
      <c r="F441" s="29">
        <v>0</v>
      </c>
    </row>
    <row r="442" spans="1:6" ht="23.6" x14ac:dyDescent="0.2">
      <c r="A442" s="14" t="s">
        <v>1091</v>
      </c>
      <c r="B442" s="15" t="s">
        <v>1092</v>
      </c>
      <c r="C442" s="26"/>
      <c r="D442" s="26"/>
      <c r="E442" s="28"/>
      <c r="F442" s="29">
        <v>0</v>
      </c>
    </row>
    <row r="443" spans="1:6" x14ac:dyDescent="0.2">
      <c r="A443" s="14" t="s">
        <v>1093</v>
      </c>
      <c r="B443" s="15" t="s">
        <v>1094</v>
      </c>
      <c r="C443" s="26"/>
      <c r="D443" s="26"/>
      <c r="E443" s="28"/>
      <c r="F443" s="29">
        <v>0</v>
      </c>
    </row>
    <row r="444" spans="1:6" x14ac:dyDescent="0.2">
      <c r="A444" s="14" t="s">
        <v>1095</v>
      </c>
      <c r="B444" s="15" t="s">
        <v>1096</v>
      </c>
      <c r="C444" s="26"/>
      <c r="D444" s="26"/>
      <c r="E444" s="28"/>
      <c r="F444" s="29">
        <v>0</v>
      </c>
    </row>
    <row r="445" spans="1:6" x14ac:dyDescent="0.2">
      <c r="A445" s="14" t="s">
        <v>1097</v>
      </c>
      <c r="B445" s="15" t="s">
        <v>1098</v>
      </c>
      <c r="C445" s="26"/>
      <c r="D445" s="26"/>
      <c r="E445" s="28"/>
      <c r="F445" s="29">
        <v>0</v>
      </c>
    </row>
    <row r="446" spans="1:6" x14ac:dyDescent="0.2">
      <c r="A446" s="14" t="s">
        <v>1099</v>
      </c>
      <c r="B446" s="15" t="s">
        <v>1100</v>
      </c>
      <c r="C446" s="26"/>
      <c r="D446" s="26"/>
      <c r="E446" s="28"/>
      <c r="F446" s="29">
        <v>0</v>
      </c>
    </row>
    <row r="447" spans="1:6" x14ac:dyDescent="0.2">
      <c r="A447" s="14" t="s">
        <v>1101</v>
      </c>
      <c r="B447" s="15" t="s">
        <v>1102</v>
      </c>
      <c r="C447" s="26"/>
      <c r="D447" s="26"/>
      <c r="E447" s="28"/>
      <c r="F447" s="29">
        <v>0</v>
      </c>
    </row>
    <row r="448" spans="1:6" x14ac:dyDescent="0.2">
      <c r="A448" s="14" t="s">
        <v>1103</v>
      </c>
      <c r="B448" s="15" t="s">
        <v>1104</v>
      </c>
      <c r="C448" s="26"/>
      <c r="D448" s="26"/>
      <c r="E448" s="28"/>
      <c r="F448" s="29">
        <v>0</v>
      </c>
    </row>
    <row r="449" spans="1:6" x14ac:dyDescent="0.2">
      <c r="A449" s="14" t="s">
        <v>1105</v>
      </c>
      <c r="B449" s="15" t="s">
        <v>1106</v>
      </c>
      <c r="C449" s="26"/>
      <c r="D449" s="26"/>
      <c r="E449" s="28"/>
      <c r="F449" s="29">
        <v>0</v>
      </c>
    </row>
    <row r="450" spans="1:6" x14ac:dyDescent="0.2">
      <c r="A450" s="14" t="s">
        <v>1107</v>
      </c>
      <c r="B450" s="15" t="s">
        <v>1108</v>
      </c>
      <c r="C450" s="26"/>
      <c r="D450" s="26"/>
      <c r="E450" s="28"/>
      <c r="F450" s="29">
        <v>0</v>
      </c>
    </row>
    <row r="451" spans="1:6" x14ac:dyDescent="0.2">
      <c r="A451" s="13" t="s">
        <v>1109</v>
      </c>
      <c r="B451" s="25" t="s">
        <v>1110</v>
      </c>
      <c r="C451" s="26"/>
      <c r="D451" s="27">
        <f>SUM(C452:C469)</f>
        <v>0</v>
      </c>
      <c r="E451" s="28"/>
      <c r="F451" s="29">
        <v>0</v>
      </c>
    </row>
    <row r="452" spans="1:6" x14ac:dyDescent="0.2">
      <c r="A452" s="14" t="s">
        <v>1111</v>
      </c>
      <c r="B452" s="15" t="s">
        <v>1112</v>
      </c>
      <c r="C452" s="26"/>
      <c r="D452" s="26"/>
      <c r="E452" s="28"/>
      <c r="F452" s="29">
        <v>0</v>
      </c>
    </row>
    <row r="453" spans="1:6" x14ac:dyDescent="0.2">
      <c r="A453" s="14" t="s">
        <v>1113</v>
      </c>
      <c r="B453" s="15" t="s">
        <v>1114</v>
      </c>
      <c r="C453" s="26"/>
      <c r="D453" s="26"/>
      <c r="E453" s="28"/>
      <c r="F453" s="29">
        <v>0</v>
      </c>
    </row>
    <row r="454" spans="1:6" x14ac:dyDescent="0.2">
      <c r="A454" s="14" t="s">
        <v>1115</v>
      </c>
      <c r="B454" s="15" t="s">
        <v>1116</v>
      </c>
      <c r="C454" s="26"/>
      <c r="D454" s="26"/>
      <c r="E454" s="28"/>
      <c r="F454" s="29">
        <v>0</v>
      </c>
    </row>
    <row r="455" spans="1:6" x14ac:dyDescent="0.2">
      <c r="A455" s="14" t="s">
        <v>1117</v>
      </c>
      <c r="B455" s="15" t="s">
        <v>1118</v>
      </c>
      <c r="C455" s="26"/>
      <c r="D455" s="26"/>
      <c r="E455" s="28"/>
      <c r="F455" s="29">
        <v>0</v>
      </c>
    </row>
    <row r="456" spans="1:6" x14ac:dyDescent="0.2">
      <c r="A456" s="14" t="s">
        <v>1119</v>
      </c>
      <c r="B456" s="15" t="s">
        <v>1120</v>
      </c>
      <c r="C456" s="26"/>
      <c r="D456" s="26"/>
      <c r="E456" s="28"/>
      <c r="F456" s="29">
        <v>0</v>
      </c>
    </row>
    <row r="457" spans="1:6" x14ac:dyDescent="0.2">
      <c r="A457" s="14" t="s">
        <v>1121</v>
      </c>
      <c r="B457" s="15" t="s">
        <v>1122</v>
      </c>
      <c r="C457" s="26"/>
      <c r="D457" s="26"/>
      <c r="E457" s="28"/>
      <c r="F457" s="29">
        <v>0</v>
      </c>
    </row>
    <row r="458" spans="1:6" x14ac:dyDescent="0.2">
      <c r="A458" s="14" t="s">
        <v>1123</v>
      </c>
      <c r="B458" s="15" t="s">
        <v>1124</v>
      </c>
      <c r="C458" s="26"/>
      <c r="D458" s="26"/>
      <c r="E458" s="28"/>
      <c r="F458" s="29">
        <v>0</v>
      </c>
    </row>
    <row r="459" spans="1:6" x14ac:dyDescent="0.2">
      <c r="A459" s="14" t="s">
        <v>1125</v>
      </c>
      <c r="B459" s="15" t="s">
        <v>1126</v>
      </c>
      <c r="C459" s="26"/>
      <c r="D459" s="26"/>
      <c r="E459" s="28"/>
      <c r="F459" s="29">
        <v>0</v>
      </c>
    </row>
    <row r="460" spans="1:6" x14ac:dyDescent="0.2">
      <c r="A460" s="14" t="s">
        <v>1127</v>
      </c>
      <c r="B460" s="15" t="s">
        <v>1128</v>
      </c>
      <c r="C460" s="26"/>
      <c r="D460" s="26"/>
      <c r="E460" s="28"/>
      <c r="F460" s="29">
        <v>0</v>
      </c>
    </row>
    <row r="461" spans="1:6" x14ac:dyDescent="0.2">
      <c r="A461" s="14" t="s">
        <v>1129</v>
      </c>
      <c r="B461" s="15" t="s">
        <v>1130</v>
      </c>
      <c r="C461" s="26"/>
      <c r="D461" s="26"/>
      <c r="E461" s="28"/>
      <c r="F461" s="29">
        <v>0</v>
      </c>
    </row>
    <row r="462" spans="1:6" x14ac:dyDescent="0.2">
      <c r="A462" s="14" t="s">
        <v>1131</v>
      </c>
      <c r="B462" s="15" t="s">
        <v>1132</v>
      </c>
      <c r="C462" s="26"/>
      <c r="D462" s="26"/>
      <c r="E462" s="28"/>
      <c r="F462" s="29">
        <v>0</v>
      </c>
    </row>
    <row r="463" spans="1:6" x14ac:dyDescent="0.2">
      <c r="A463" s="14" t="s">
        <v>1133</v>
      </c>
      <c r="B463" s="15" t="s">
        <v>1134</v>
      </c>
      <c r="C463" s="26"/>
      <c r="D463" s="26"/>
      <c r="E463" s="28"/>
      <c r="F463" s="29">
        <v>0</v>
      </c>
    </row>
    <row r="464" spans="1:6" x14ac:dyDescent="0.2">
      <c r="A464" s="14" t="s">
        <v>1135</v>
      </c>
      <c r="B464" s="15" t="s">
        <v>1136</v>
      </c>
      <c r="C464" s="26"/>
      <c r="D464" s="26"/>
      <c r="E464" s="28"/>
      <c r="F464" s="29">
        <v>0</v>
      </c>
    </row>
    <row r="465" spans="1:6" x14ac:dyDescent="0.2">
      <c r="A465" s="14" t="s">
        <v>1137</v>
      </c>
      <c r="B465" s="15" t="s">
        <v>1138</v>
      </c>
      <c r="C465" s="26"/>
      <c r="D465" s="26"/>
      <c r="E465" s="28"/>
      <c r="F465" s="29">
        <v>0</v>
      </c>
    </row>
    <row r="466" spans="1:6" x14ac:dyDescent="0.2">
      <c r="A466" s="14" t="s">
        <v>1139</v>
      </c>
      <c r="B466" s="15" t="s">
        <v>1140</v>
      </c>
      <c r="C466" s="26"/>
      <c r="D466" s="26"/>
      <c r="E466" s="28"/>
      <c r="F466" s="29">
        <v>0</v>
      </c>
    </row>
    <row r="467" spans="1:6" x14ac:dyDescent="0.2">
      <c r="A467" s="14" t="s">
        <v>1141</v>
      </c>
      <c r="B467" s="15" t="s">
        <v>1142</v>
      </c>
      <c r="C467" s="26"/>
      <c r="D467" s="26"/>
      <c r="E467" s="28"/>
      <c r="F467" s="29">
        <v>0</v>
      </c>
    </row>
    <row r="468" spans="1:6" x14ac:dyDescent="0.2">
      <c r="A468" s="14" t="s">
        <v>1143</v>
      </c>
      <c r="B468" s="15" t="s">
        <v>1144</v>
      </c>
      <c r="C468" s="26"/>
      <c r="D468" s="26"/>
      <c r="E468" s="28"/>
      <c r="F468" s="29">
        <v>0</v>
      </c>
    </row>
    <row r="469" spans="1:6" x14ac:dyDescent="0.2">
      <c r="A469" s="14" t="s">
        <v>1145</v>
      </c>
      <c r="B469" s="15" t="s">
        <v>1146</v>
      </c>
      <c r="C469" s="26"/>
      <c r="D469" s="26"/>
      <c r="E469" s="28"/>
      <c r="F469" s="29">
        <v>0</v>
      </c>
    </row>
    <row r="470" spans="1:6" x14ac:dyDescent="0.2">
      <c r="A470" s="13" t="s">
        <v>1147</v>
      </c>
      <c r="B470" s="25" t="s">
        <v>26</v>
      </c>
      <c r="C470" s="26"/>
      <c r="D470" s="27">
        <f>SUM(C471:C478)</f>
        <v>0</v>
      </c>
      <c r="E470" s="28"/>
      <c r="F470" s="29">
        <v>0</v>
      </c>
    </row>
    <row r="471" spans="1:6" x14ac:dyDescent="0.2">
      <c r="A471" s="14" t="s">
        <v>1148</v>
      </c>
      <c r="B471" s="15" t="s">
        <v>1149</v>
      </c>
      <c r="C471" s="26"/>
      <c r="D471" s="26"/>
      <c r="E471" s="28"/>
      <c r="F471" s="29">
        <v>0</v>
      </c>
    </row>
    <row r="472" spans="1:6" x14ac:dyDescent="0.2">
      <c r="A472" s="14" t="s">
        <v>1150</v>
      </c>
      <c r="B472" s="15" t="s">
        <v>1151</v>
      </c>
      <c r="C472" s="26"/>
      <c r="D472" s="26"/>
      <c r="E472" s="28"/>
      <c r="F472" s="29">
        <v>0</v>
      </c>
    </row>
    <row r="473" spans="1:6" x14ac:dyDescent="0.2">
      <c r="A473" s="14" t="s">
        <v>1152</v>
      </c>
      <c r="B473" s="15" t="s">
        <v>1153</v>
      </c>
      <c r="C473" s="26"/>
      <c r="D473" s="26"/>
      <c r="E473" s="28"/>
      <c r="F473" s="29">
        <v>0</v>
      </c>
    </row>
    <row r="474" spans="1:6" x14ac:dyDescent="0.2">
      <c r="A474" s="14" t="s">
        <v>1154</v>
      </c>
      <c r="B474" s="15" t="s">
        <v>1155</v>
      </c>
      <c r="C474" s="26"/>
      <c r="D474" s="26"/>
      <c r="E474" s="28"/>
      <c r="F474" s="29">
        <v>0</v>
      </c>
    </row>
    <row r="475" spans="1:6" x14ac:dyDescent="0.2">
      <c r="A475" s="14" t="s">
        <v>1156</v>
      </c>
      <c r="B475" s="15" t="s">
        <v>1157</v>
      </c>
      <c r="C475" s="26"/>
      <c r="D475" s="26"/>
      <c r="E475" s="28"/>
      <c r="F475" s="29">
        <v>0</v>
      </c>
    </row>
    <row r="476" spans="1:6" x14ac:dyDescent="0.2">
      <c r="A476" s="14" t="s">
        <v>1158</v>
      </c>
      <c r="B476" s="15" t="s">
        <v>1159</v>
      </c>
      <c r="C476" s="26"/>
      <c r="D476" s="26"/>
      <c r="E476" s="28"/>
      <c r="F476" s="29">
        <v>0</v>
      </c>
    </row>
    <row r="477" spans="1:6" x14ac:dyDescent="0.2">
      <c r="A477" s="14" t="s">
        <v>1160</v>
      </c>
      <c r="B477" s="15" t="s">
        <v>1161</v>
      </c>
      <c r="C477" s="26"/>
      <c r="D477" s="26"/>
      <c r="E477" s="28"/>
      <c r="F477" s="29">
        <v>0</v>
      </c>
    </row>
    <row r="478" spans="1:6" x14ac:dyDescent="0.2">
      <c r="A478" s="14" t="s">
        <v>1163</v>
      </c>
      <c r="B478" s="15" t="s">
        <v>1164</v>
      </c>
      <c r="C478" s="26"/>
      <c r="D478" s="26"/>
      <c r="E478" s="28"/>
      <c r="F478" s="29">
        <v>0</v>
      </c>
    </row>
    <row r="479" spans="1:6" x14ac:dyDescent="0.2">
      <c r="A479" s="13" t="s">
        <v>1165</v>
      </c>
      <c r="B479" s="25" t="s">
        <v>1166</v>
      </c>
      <c r="C479" s="26"/>
      <c r="D479" s="27">
        <f>SUM(C480:C483)</f>
        <v>0</v>
      </c>
      <c r="E479" s="28"/>
      <c r="F479" s="29">
        <v>0</v>
      </c>
    </row>
    <row r="480" spans="1:6" x14ac:dyDescent="0.2">
      <c r="A480" s="14" t="s">
        <v>1167</v>
      </c>
      <c r="B480" s="15" t="s">
        <v>1168</v>
      </c>
      <c r="C480" s="26"/>
      <c r="D480" s="26"/>
      <c r="E480" s="28"/>
      <c r="F480" s="29">
        <v>0</v>
      </c>
    </row>
    <row r="481" spans="1:6" x14ac:dyDescent="0.2">
      <c r="A481" s="14" t="s">
        <v>1169</v>
      </c>
      <c r="B481" s="15" t="s">
        <v>1170</v>
      </c>
      <c r="C481" s="26"/>
      <c r="D481" s="26"/>
      <c r="E481" s="28"/>
      <c r="F481" s="29">
        <v>0</v>
      </c>
    </row>
    <row r="482" spans="1:6" x14ac:dyDescent="0.2">
      <c r="A482" s="14" t="s">
        <v>1199</v>
      </c>
      <c r="B482" s="15" t="s">
        <v>1200</v>
      </c>
      <c r="C482" s="26"/>
      <c r="D482" s="26"/>
      <c r="E482" s="28"/>
      <c r="F482" s="29">
        <v>0</v>
      </c>
    </row>
    <row r="483" spans="1:6" x14ac:dyDescent="0.2">
      <c r="A483" s="14" t="s">
        <v>1201</v>
      </c>
      <c r="B483" s="15" t="s">
        <v>1202</v>
      </c>
      <c r="C483" s="26"/>
      <c r="D483" s="26"/>
      <c r="E483" s="28"/>
      <c r="F483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3"/>
  <sheetViews>
    <sheetView workbookViewId="0">
      <selection activeCell="C3" sqref="C3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75" style="46" customWidth="1"/>
    <col min="4" max="4" width="15.125" style="46" customWidth="1"/>
    <col min="5" max="5" width="13.75" style="46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46" t="s">
        <v>2063</v>
      </c>
      <c r="E2" s="200">
        <f>+E8</f>
        <v>33500</v>
      </c>
      <c r="F2" s="46"/>
      <c r="G2" s="312" t="s">
        <v>1731</v>
      </c>
      <c r="H2" s="200">
        <f>+E2</f>
        <v>33500</v>
      </c>
    </row>
    <row r="3" spans="1:8" x14ac:dyDescent="0.2">
      <c r="B3" s="46" t="s">
        <v>1752</v>
      </c>
      <c r="C3" s="309">
        <v>11</v>
      </c>
      <c r="D3" s="309" t="s">
        <v>2241</v>
      </c>
      <c r="E3" s="200">
        <f>+E2</f>
        <v>33500</v>
      </c>
      <c r="F3" s="46"/>
      <c r="G3" s="312">
        <v>183</v>
      </c>
      <c r="H3" s="200">
        <f>+E3</f>
        <v>33500</v>
      </c>
    </row>
    <row r="4" spans="1:8" x14ac:dyDescent="0.2">
      <c r="B4" s="46" t="s">
        <v>2058</v>
      </c>
      <c r="C4" s="123" t="s">
        <v>2059</v>
      </c>
      <c r="D4" s="309" t="s">
        <v>2096</v>
      </c>
      <c r="E4" s="309"/>
      <c r="F4" s="46"/>
      <c r="G4" s="56"/>
    </row>
    <row r="5" spans="1:8" x14ac:dyDescent="0.2">
      <c r="F5" s="46"/>
      <c r="G5" s="56"/>
    </row>
    <row r="6" spans="1:8" x14ac:dyDescent="0.2">
      <c r="B6" s="438" t="s">
        <v>44</v>
      </c>
      <c r="C6" s="438"/>
      <c r="D6" s="438"/>
      <c r="E6" s="438"/>
      <c r="F6" s="438"/>
      <c r="G6" s="56"/>
    </row>
    <row r="7" spans="1:8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8" x14ac:dyDescent="0.2">
      <c r="A8" s="59">
        <v>1</v>
      </c>
      <c r="B8" s="60" t="s">
        <v>1654</v>
      </c>
      <c r="C8" s="61"/>
      <c r="D8" s="62"/>
      <c r="E8" s="63">
        <f>SUM(E9:E361)</f>
        <v>33500</v>
      </c>
      <c r="F8" s="59"/>
    </row>
    <row r="9" spans="1:8" x14ac:dyDescent="0.2">
      <c r="A9" s="16" t="s">
        <v>53</v>
      </c>
      <c r="B9" s="21" t="s">
        <v>0</v>
      </c>
      <c r="C9" s="22"/>
      <c r="D9" s="22"/>
      <c r="E9" s="23">
        <f>SUM(D10:D65)</f>
        <v>33500</v>
      </c>
      <c r="F9" s="24">
        <v>0</v>
      </c>
    </row>
    <row r="10" spans="1:8" x14ac:dyDescent="0.2">
      <c r="A10" s="13" t="s">
        <v>54</v>
      </c>
      <c r="B10" s="25" t="s">
        <v>1</v>
      </c>
      <c r="C10" s="26"/>
      <c r="D10" s="27">
        <f>SUM(C11:C15)</f>
        <v>12000</v>
      </c>
      <c r="E10" s="28"/>
      <c r="F10" s="29">
        <v>0</v>
      </c>
    </row>
    <row r="11" spans="1:8" x14ac:dyDescent="0.2">
      <c r="A11" s="14" t="s">
        <v>55</v>
      </c>
      <c r="B11" s="15" t="s">
        <v>56</v>
      </c>
      <c r="C11" s="26"/>
      <c r="D11" s="26"/>
      <c r="E11" s="28"/>
      <c r="F11" s="29">
        <v>0</v>
      </c>
    </row>
    <row r="12" spans="1:8" x14ac:dyDescent="0.2">
      <c r="A12" s="14" t="s">
        <v>57</v>
      </c>
      <c r="B12" s="15" t="s">
        <v>58</v>
      </c>
      <c r="C12" s="26"/>
      <c r="D12" s="26"/>
      <c r="E12" s="28"/>
      <c r="F12" s="29">
        <v>0</v>
      </c>
    </row>
    <row r="13" spans="1:8" x14ac:dyDescent="0.2">
      <c r="A13" s="14" t="s">
        <v>63</v>
      </c>
      <c r="B13" s="15" t="s">
        <v>64</v>
      </c>
      <c r="C13" s="26"/>
      <c r="D13" s="26"/>
      <c r="E13" s="28"/>
      <c r="F13" s="29">
        <v>0</v>
      </c>
    </row>
    <row r="14" spans="1:8" x14ac:dyDescent="0.2">
      <c r="A14" s="14" t="s">
        <v>65</v>
      </c>
      <c r="B14" s="15" t="s">
        <v>66</v>
      </c>
      <c r="C14" s="26">
        <v>12000</v>
      </c>
      <c r="D14" s="26"/>
      <c r="E14" s="28"/>
      <c r="F14" s="29">
        <v>0</v>
      </c>
    </row>
    <row r="15" spans="1:8" x14ac:dyDescent="0.2">
      <c r="A15" s="14" t="s">
        <v>67</v>
      </c>
      <c r="B15" s="15" t="s">
        <v>68</v>
      </c>
      <c r="C15" s="26"/>
      <c r="D15" s="30"/>
      <c r="E15" s="28"/>
      <c r="F15" s="29">
        <v>0</v>
      </c>
    </row>
    <row r="16" spans="1:8" x14ac:dyDescent="0.2">
      <c r="A16" s="13" t="s">
        <v>73</v>
      </c>
      <c r="B16" s="25" t="s">
        <v>2</v>
      </c>
      <c r="C16" s="26"/>
      <c r="D16" s="27">
        <f>SUM(C17:C25)</f>
        <v>0</v>
      </c>
      <c r="E16" s="28"/>
      <c r="F16" s="29">
        <v>0</v>
      </c>
    </row>
    <row r="17" spans="1:6" x14ac:dyDescent="0.2">
      <c r="A17" s="14" t="s">
        <v>74</v>
      </c>
      <c r="B17" s="15" t="s">
        <v>75</v>
      </c>
      <c r="C17" s="26"/>
      <c r="D17" s="26"/>
      <c r="E17" s="28"/>
      <c r="F17" s="29">
        <v>0</v>
      </c>
    </row>
    <row r="18" spans="1:6" x14ac:dyDescent="0.2">
      <c r="A18" s="14" t="s">
        <v>76</v>
      </c>
      <c r="B18" s="15" t="s">
        <v>77</v>
      </c>
      <c r="C18" s="26"/>
      <c r="D18" s="26"/>
      <c r="E18" s="28"/>
      <c r="F18" s="29">
        <v>0</v>
      </c>
    </row>
    <row r="19" spans="1:6" x14ac:dyDescent="0.2">
      <c r="A19" s="14" t="s">
        <v>78</v>
      </c>
      <c r="B19" s="15" t="s">
        <v>79</v>
      </c>
      <c r="C19" s="26"/>
      <c r="D19" s="30"/>
      <c r="E19" s="28"/>
      <c r="F19" s="29">
        <v>0</v>
      </c>
    </row>
    <row r="20" spans="1:6" x14ac:dyDescent="0.2">
      <c r="A20" s="14" t="s">
        <v>80</v>
      </c>
      <c r="B20" s="15" t="s">
        <v>81</v>
      </c>
      <c r="C20" s="26"/>
      <c r="D20" s="26"/>
      <c r="E20" s="28"/>
      <c r="F20" s="29">
        <v>0</v>
      </c>
    </row>
    <row r="21" spans="1:6" x14ac:dyDescent="0.2">
      <c r="A21" s="14" t="s">
        <v>82</v>
      </c>
      <c r="B21" s="15" t="s">
        <v>83</v>
      </c>
      <c r="C21" s="26"/>
      <c r="D21" s="26"/>
      <c r="E21" s="28"/>
      <c r="F21" s="29">
        <v>0</v>
      </c>
    </row>
    <row r="22" spans="1:6" x14ac:dyDescent="0.2">
      <c r="A22" s="14" t="s">
        <v>84</v>
      </c>
      <c r="B22" s="15" t="s">
        <v>85</v>
      </c>
      <c r="C22" s="26"/>
      <c r="D22" s="26"/>
      <c r="E22" s="28"/>
      <c r="F22" s="29">
        <v>0</v>
      </c>
    </row>
    <row r="23" spans="1:6" x14ac:dyDescent="0.2">
      <c r="A23" s="14" t="s">
        <v>86</v>
      </c>
      <c r="B23" s="15" t="s">
        <v>87</v>
      </c>
      <c r="C23" s="26"/>
      <c r="D23" s="26"/>
      <c r="E23" s="28"/>
      <c r="F23" s="29">
        <v>0</v>
      </c>
    </row>
    <row r="24" spans="1:6" ht="23.6" x14ac:dyDescent="0.2">
      <c r="A24" s="14" t="s">
        <v>88</v>
      </c>
      <c r="B24" s="15" t="s">
        <v>89</v>
      </c>
      <c r="C24" s="26"/>
      <c r="D24" s="26"/>
      <c r="E24" s="28"/>
      <c r="F24" s="29">
        <v>0</v>
      </c>
    </row>
    <row r="25" spans="1:6" ht="23.6" x14ac:dyDescent="0.2">
      <c r="A25" s="14" t="s">
        <v>90</v>
      </c>
      <c r="B25" s="15" t="s">
        <v>91</v>
      </c>
      <c r="C25" s="26"/>
      <c r="D25" s="26"/>
      <c r="E25" s="28"/>
      <c r="F25" s="29">
        <v>0</v>
      </c>
    </row>
    <row r="26" spans="1:6" x14ac:dyDescent="0.2">
      <c r="A26" s="13" t="s">
        <v>92</v>
      </c>
      <c r="B26" s="25" t="s">
        <v>3</v>
      </c>
      <c r="C26" s="26"/>
      <c r="D26" s="27">
        <f>SUM(C27:C41)</f>
        <v>21500</v>
      </c>
      <c r="E26" s="28"/>
      <c r="F26" s="29">
        <v>0</v>
      </c>
    </row>
    <row r="27" spans="1:6" x14ac:dyDescent="0.2">
      <c r="A27" s="14" t="s">
        <v>93</v>
      </c>
      <c r="B27" s="15" t="s">
        <v>94</v>
      </c>
      <c r="C27" s="26"/>
      <c r="D27" s="26"/>
      <c r="E27" s="28"/>
      <c r="F27" s="29">
        <v>0</v>
      </c>
    </row>
    <row r="28" spans="1:6" x14ac:dyDescent="0.2">
      <c r="A28" s="14" t="s">
        <v>95</v>
      </c>
      <c r="B28" s="15" t="s">
        <v>96</v>
      </c>
      <c r="C28" s="26"/>
      <c r="D28" s="30"/>
      <c r="E28" s="28"/>
      <c r="F28" s="29">
        <v>0</v>
      </c>
    </row>
    <row r="29" spans="1:6" x14ac:dyDescent="0.2">
      <c r="A29" s="14" t="s">
        <v>97</v>
      </c>
      <c r="B29" s="15" t="s">
        <v>98</v>
      </c>
      <c r="C29" s="26"/>
      <c r="D29" s="26"/>
      <c r="E29" s="28"/>
      <c r="F29" s="29">
        <v>0</v>
      </c>
    </row>
    <row r="30" spans="1:6" x14ac:dyDescent="0.2">
      <c r="A30" s="14" t="s">
        <v>99</v>
      </c>
      <c r="B30" s="15" t="s">
        <v>100</v>
      </c>
      <c r="C30" s="26">
        <v>10000</v>
      </c>
      <c r="D30" s="26"/>
      <c r="E30" s="28"/>
      <c r="F30" s="29">
        <v>0</v>
      </c>
    </row>
    <row r="31" spans="1:6" x14ac:dyDescent="0.2">
      <c r="A31" s="14" t="s">
        <v>101</v>
      </c>
      <c r="B31" s="15" t="s">
        <v>102</v>
      </c>
      <c r="C31" s="26"/>
      <c r="D31" s="26"/>
      <c r="E31" s="28"/>
      <c r="F31" s="29">
        <v>0</v>
      </c>
    </row>
    <row r="32" spans="1:6" x14ac:dyDescent="0.2">
      <c r="A32" s="14" t="s">
        <v>103</v>
      </c>
      <c r="B32" s="15" t="s">
        <v>104</v>
      </c>
      <c r="C32" s="26">
        <v>11500</v>
      </c>
      <c r="D32" s="26"/>
      <c r="E32" s="28"/>
      <c r="F32" s="29">
        <v>0</v>
      </c>
    </row>
    <row r="33" spans="1:6" x14ac:dyDescent="0.2">
      <c r="A33" s="14" t="s">
        <v>105</v>
      </c>
      <c r="B33" s="15" t="s">
        <v>106</v>
      </c>
      <c r="C33" s="26"/>
      <c r="D33" s="30"/>
      <c r="E33" s="28"/>
      <c r="F33" s="29">
        <v>0</v>
      </c>
    </row>
    <row r="34" spans="1:6" x14ac:dyDescent="0.2">
      <c r="A34" s="14" t="s">
        <v>107</v>
      </c>
      <c r="B34" s="15" t="s">
        <v>108</v>
      </c>
      <c r="C34" s="26"/>
      <c r="D34" s="26"/>
      <c r="E34" s="28"/>
      <c r="F34" s="29">
        <v>0</v>
      </c>
    </row>
    <row r="35" spans="1:6" x14ac:dyDescent="0.2">
      <c r="A35" s="14" t="s">
        <v>109</v>
      </c>
      <c r="B35" s="15" t="s">
        <v>110</v>
      </c>
      <c r="C35" s="26"/>
      <c r="D35" s="26"/>
      <c r="E35" s="28"/>
      <c r="F35" s="29">
        <v>0</v>
      </c>
    </row>
    <row r="36" spans="1:6" x14ac:dyDescent="0.2">
      <c r="A36" s="14" t="s">
        <v>111</v>
      </c>
      <c r="B36" s="15" t="s">
        <v>112</v>
      </c>
      <c r="C36" s="26"/>
      <c r="D36" s="26"/>
      <c r="E36" s="28"/>
      <c r="F36" s="29">
        <v>0</v>
      </c>
    </row>
    <row r="37" spans="1:6" x14ac:dyDescent="0.2">
      <c r="A37" s="14" t="s">
        <v>113</v>
      </c>
      <c r="B37" s="15" t="s">
        <v>114</v>
      </c>
      <c r="C37" s="26"/>
      <c r="D37" s="26"/>
      <c r="E37" s="28"/>
      <c r="F37" s="29">
        <v>0</v>
      </c>
    </row>
    <row r="38" spans="1:6" x14ac:dyDescent="0.2">
      <c r="A38" s="14" t="s">
        <v>123</v>
      </c>
      <c r="B38" s="15" t="s">
        <v>124</v>
      </c>
      <c r="C38" s="26"/>
      <c r="D38" s="26"/>
      <c r="E38" s="28"/>
      <c r="F38" s="29">
        <v>0</v>
      </c>
    </row>
    <row r="39" spans="1:6" x14ac:dyDescent="0.2">
      <c r="A39" s="14" t="s">
        <v>125</v>
      </c>
      <c r="B39" s="15" t="s">
        <v>126</v>
      </c>
      <c r="C39" s="26"/>
      <c r="D39" s="26"/>
      <c r="E39" s="28"/>
      <c r="F39" s="29">
        <v>0</v>
      </c>
    </row>
    <row r="40" spans="1:6" ht="23.6" x14ac:dyDescent="0.2">
      <c r="A40" s="14" t="s">
        <v>127</v>
      </c>
      <c r="B40" s="15" t="s">
        <v>128</v>
      </c>
      <c r="C40" s="26"/>
      <c r="D40" s="30"/>
      <c r="E40" s="28"/>
      <c r="F40" s="29">
        <v>0</v>
      </c>
    </row>
    <row r="41" spans="1:6" x14ac:dyDescent="0.2">
      <c r="A41" s="14" t="s">
        <v>129</v>
      </c>
      <c r="B41" s="15" t="s">
        <v>130</v>
      </c>
      <c r="C41" s="26"/>
      <c r="D41" s="26"/>
      <c r="E41" s="28"/>
      <c r="F41" s="29">
        <v>0</v>
      </c>
    </row>
    <row r="42" spans="1:6" x14ac:dyDescent="0.2">
      <c r="A42" s="13" t="s">
        <v>158</v>
      </c>
      <c r="B42" s="31" t="s">
        <v>159</v>
      </c>
      <c r="C42" s="26"/>
      <c r="D42" s="27">
        <f>SUM(C43:C66)</f>
        <v>0</v>
      </c>
      <c r="E42" s="28"/>
      <c r="F42" s="29">
        <v>0</v>
      </c>
    </row>
    <row r="43" spans="1:6" x14ac:dyDescent="0.2">
      <c r="A43" s="14" t="s">
        <v>160</v>
      </c>
      <c r="B43" s="32" t="s">
        <v>161</v>
      </c>
      <c r="C43" s="26"/>
      <c r="D43" s="26"/>
      <c r="E43" s="28"/>
      <c r="F43" s="29">
        <v>0</v>
      </c>
    </row>
    <row r="44" spans="1:6" x14ac:dyDescent="0.2">
      <c r="A44" s="14" t="s">
        <v>162</v>
      </c>
      <c r="B44" s="15" t="s">
        <v>163</v>
      </c>
      <c r="C44" s="26"/>
      <c r="D44" s="26"/>
      <c r="E44" s="28"/>
      <c r="F44" s="29">
        <v>0</v>
      </c>
    </row>
    <row r="45" spans="1:6" x14ac:dyDescent="0.2">
      <c r="A45" s="14" t="s">
        <v>164</v>
      </c>
      <c r="B45" s="15" t="s">
        <v>165</v>
      </c>
      <c r="C45" s="26"/>
      <c r="D45" s="26"/>
      <c r="E45" s="27"/>
      <c r="F45" s="29">
        <v>0</v>
      </c>
    </row>
    <row r="46" spans="1:6" x14ac:dyDescent="0.2">
      <c r="A46" s="14" t="s">
        <v>166</v>
      </c>
      <c r="B46" s="15" t="s">
        <v>167</v>
      </c>
      <c r="C46" s="26"/>
      <c r="D46" s="30"/>
      <c r="E46" s="28"/>
      <c r="F46" s="29">
        <v>0</v>
      </c>
    </row>
    <row r="47" spans="1:6" x14ac:dyDescent="0.2">
      <c r="A47" s="14" t="s">
        <v>168</v>
      </c>
      <c r="B47" s="15" t="s">
        <v>169</v>
      </c>
      <c r="C47" s="26"/>
      <c r="D47" s="26"/>
      <c r="E47" s="28"/>
      <c r="F47" s="29">
        <v>0</v>
      </c>
    </row>
    <row r="48" spans="1:6" x14ac:dyDescent="0.2">
      <c r="A48" s="14" t="s">
        <v>170</v>
      </c>
      <c r="B48" s="15" t="s">
        <v>171</v>
      </c>
      <c r="C48" s="26"/>
      <c r="D48" s="26"/>
      <c r="E48" s="28"/>
      <c r="F48" s="29">
        <v>0</v>
      </c>
    </row>
    <row r="49" spans="1:6" x14ac:dyDescent="0.2">
      <c r="A49" s="14" t="s">
        <v>172</v>
      </c>
      <c r="B49" s="15" t="s">
        <v>173</v>
      </c>
      <c r="C49" s="26"/>
      <c r="D49" s="26"/>
      <c r="E49" s="28"/>
      <c r="F49" s="29">
        <v>0</v>
      </c>
    </row>
    <row r="50" spans="1:6" x14ac:dyDescent="0.2">
      <c r="A50" s="14" t="s">
        <v>174</v>
      </c>
      <c r="B50" s="15" t="s">
        <v>175</v>
      </c>
      <c r="C50" s="26"/>
      <c r="D50" s="26"/>
      <c r="E50" s="28"/>
      <c r="F50" s="29">
        <v>0</v>
      </c>
    </row>
    <row r="51" spans="1:6" x14ac:dyDescent="0.2">
      <c r="A51" s="14" t="s">
        <v>182</v>
      </c>
      <c r="B51" s="15" t="s">
        <v>183</v>
      </c>
      <c r="C51" s="26"/>
      <c r="D51" s="26"/>
      <c r="E51" s="28"/>
      <c r="F51" s="29">
        <v>0</v>
      </c>
    </row>
    <row r="52" spans="1:6" x14ac:dyDescent="0.2">
      <c r="A52" s="14" t="s">
        <v>184</v>
      </c>
      <c r="B52" s="15" t="s">
        <v>185</v>
      </c>
      <c r="C52" s="26"/>
      <c r="D52" s="26"/>
      <c r="E52" s="28"/>
      <c r="F52" s="29">
        <v>0</v>
      </c>
    </row>
    <row r="53" spans="1:6" x14ac:dyDescent="0.2">
      <c r="A53" s="14" t="s">
        <v>186</v>
      </c>
      <c r="B53" s="15" t="s">
        <v>187</v>
      </c>
      <c r="C53" s="26"/>
      <c r="D53" s="26"/>
      <c r="E53" s="28"/>
      <c r="F53" s="29">
        <v>0</v>
      </c>
    </row>
    <row r="54" spans="1:6" x14ac:dyDescent="0.2">
      <c r="A54" s="14" t="s">
        <v>188</v>
      </c>
      <c r="B54" s="15" t="s">
        <v>189</v>
      </c>
      <c r="C54" s="26"/>
      <c r="D54" s="26"/>
      <c r="E54" s="28"/>
      <c r="F54" s="29">
        <v>0</v>
      </c>
    </row>
    <row r="55" spans="1:6" x14ac:dyDescent="0.2">
      <c r="A55" s="14" t="s">
        <v>190</v>
      </c>
      <c r="B55" s="15" t="s">
        <v>191</v>
      </c>
      <c r="C55" s="26"/>
      <c r="D55" s="30"/>
      <c r="E55" s="28"/>
      <c r="F55" s="29">
        <v>0</v>
      </c>
    </row>
    <row r="56" spans="1:6" x14ac:dyDescent="0.2">
      <c r="A56" s="14" t="s">
        <v>192</v>
      </c>
      <c r="B56" s="15" t="s">
        <v>159</v>
      </c>
      <c r="C56" s="26"/>
      <c r="D56" s="26"/>
      <c r="E56" s="28"/>
      <c r="F56" s="29">
        <v>0</v>
      </c>
    </row>
    <row r="57" spans="1:6" x14ac:dyDescent="0.2">
      <c r="A57" s="14" t="s">
        <v>193</v>
      </c>
      <c r="B57" s="15" t="s">
        <v>194</v>
      </c>
      <c r="C57" s="26"/>
      <c r="D57" s="26"/>
      <c r="E57" s="28"/>
      <c r="F57" s="29">
        <v>0</v>
      </c>
    </row>
    <row r="58" spans="1:6" x14ac:dyDescent="0.2">
      <c r="A58" s="14" t="s">
        <v>195</v>
      </c>
      <c r="B58" s="15" t="s">
        <v>196</v>
      </c>
      <c r="C58" s="26"/>
      <c r="D58" s="26"/>
      <c r="E58" s="28"/>
      <c r="F58" s="29">
        <v>0</v>
      </c>
    </row>
    <row r="59" spans="1:6" x14ac:dyDescent="0.2">
      <c r="A59" s="13" t="s">
        <v>197</v>
      </c>
      <c r="B59" s="25" t="s">
        <v>5</v>
      </c>
      <c r="C59" s="26"/>
      <c r="D59" s="30"/>
      <c r="E59" s="28"/>
      <c r="F59" s="29">
        <v>0</v>
      </c>
    </row>
    <row r="60" spans="1:6" x14ac:dyDescent="0.2">
      <c r="A60" s="14" t="s">
        <v>198</v>
      </c>
      <c r="B60" s="15" t="s">
        <v>199</v>
      </c>
      <c r="C60" s="26"/>
      <c r="D60" s="26"/>
      <c r="E60" s="28"/>
      <c r="F60" s="29">
        <v>0</v>
      </c>
    </row>
    <row r="61" spans="1:6" x14ac:dyDescent="0.2">
      <c r="A61" s="14" t="s">
        <v>200</v>
      </c>
      <c r="B61" s="15" t="s">
        <v>201</v>
      </c>
      <c r="C61" s="26"/>
      <c r="D61" s="26"/>
      <c r="E61" s="28"/>
      <c r="F61" s="29">
        <v>0</v>
      </c>
    </row>
    <row r="62" spans="1:6" x14ac:dyDescent="0.2">
      <c r="A62" s="14" t="s">
        <v>202</v>
      </c>
      <c r="B62" s="15" t="s">
        <v>203</v>
      </c>
      <c r="C62" s="26"/>
      <c r="D62" s="26"/>
      <c r="E62" s="28"/>
      <c r="F62" s="29">
        <v>0</v>
      </c>
    </row>
    <row r="63" spans="1:6" x14ac:dyDescent="0.2">
      <c r="A63" s="13" t="s">
        <v>204</v>
      </c>
      <c r="B63" s="25" t="s">
        <v>6</v>
      </c>
      <c r="C63" s="26"/>
      <c r="D63" s="26"/>
      <c r="E63" s="28"/>
      <c r="F63" s="29">
        <v>0</v>
      </c>
    </row>
    <row r="64" spans="1:6" x14ac:dyDescent="0.2">
      <c r="A64" s="14" t="s">
        <v>205</v>
      </c>
      <c r="B64" s="15" t="s">
        <v>206</v>
      </c>
      <c r="C64" s="26"/>
      <c r="D64" s="26"/>
      <c r="E64" s="28"/>
      <c r="F64" s="29">
        <v>0</v>
      </c>
    </row>
    <row r="65" spans="1:6" x14ac:dyDescent="0.2">
      <c r="A65" s="14" t="s">
        <v>207</v>
      </c>
      <c r="B65" s="15" t="s">
        <v>208</v>
      </c>
      <c r="C65" s="26"/>
      <c r="D65" s="26"/>
      <c r="E65" s="28"/>
      <c r="F65" s="29">
        <v>0</v>
      </c>
    </row>
    <row r="66" spans="1:6" x14ac:dyDescent="0.2">
      <c r="A66" s="16" t="s">
        <v>209</v>
      </c>
      <c r="B66" s="21" t="s">
        <v>7</v>
      </c>
      <c r="C66" s="22"/>
      <c r="D66" s="22"/>
      <c r="E66" s="33">
        <f>SUM(D67:D170)</f>
        <v>0</v>
      </c>
      <c r="F66" s="24">
        <v>0</v>
      </c>
    </row>
    <row r="67" spans="1:6" ht="23.6" x14ac:dyDescent="0.2">
      <c r="A67" s="13" t="s">
        <v>210</v>
      </c>
      <c r="B67" s="25" t="s">
        <v>211</v>
      </c>
      <c r="C67" s="26"/>
      <c r="D67" s="27">
        <f>SUM(C68:C83)</f>
        <v>0</v>
      </c>
      <c r="E67" s="28"/>
      <c r="F67" s="29">
        <v>0</v>
      </c>
    </row>
    <row r="68" spans="1:6" x14ac:dyDescent="0.2">
      <c r="A68" s="14" t="s">
        <v>212</v>
      </c>
      <c r="B68" s="15" t="s">
        <v>213</v>
      </c>
      <c r="C68" s="26"/>
      <c r="D68" s="26"/>
      <c r="E68" s="28"/>
      <c r="F68" s="29">
        <v>0</v>
      </c>
    </row>
    <row r="69" spans="1:6" x14ac:dyDescent="0.2">
      <c r="A69" s="14" t="s">
        <v>214</v>
      </c>
      <c r="B69" s="15" t="s">
        <v>215</v>
      </c>
      <c r="C69" s="26"/>
      <c r="D69" s="26"/>
      <c r="E69" s="28"/>
      <c r="F69" s="29">
        <v>0</v>
      </c>
    </row>
    <row r="70" spans="1:6" x14ac:dyDescent="0.2">
      <c r="A70" s="14" t="s">
        <v>216</v>
      </c>
      <c r="B70" s="15" t="s">
        <v>217</v>
      </c>
      <c r="C70" s="26"/>
      <c r="D70" s="30"/>
      <c r="E70" s="28"/>
      <c r="F70" s="29">
        <v>0</v>
      </c>
    </row>
    <row r="71" spans="1:6" x14ac:dyDescent="0.2">
      <c r="A71" s="14" t="s">
        <v>218</v>
      </c>
      <c r="B71" s="15" t="s">
        <v>219</v>
      </c>
      <c r="C71" s="26"/>
      <c r="D71" s="26"/>
      <c r="E71" s="28"/>
      <c r="F71" s="29">
        <v>0</v>
      </c>
    </row>
    <row r="72" spans="1:6" x14ac:dyDescent="0.2">
      <c r="A72" s="14" t="s">
        <v>220</v>
      </c>
      <c r="B72" s="15" t="s">
        <v>221</v>
      </c>
      <c r="C72" s="26"/>
      <c r="D72" s="26"/>
      <c r="E72" s="28"/>
      <c r="F72" s="29">
        <v>0</v>
      </c>
    </row>
    <row r="73" spans="1:6" x14ac:dyDescent="0.2">
      <c r="A73" s="14" t="s">
        <v>222</v>
      </c>
      <c r="B73" s="15" t="s">
        <v>223</v>
      </c>
      <c r="C73" s="26"/>
      <c r="D73" s="26"/>
      <c r="E73" s="28"/>
      <c r="F73" s="29">
        <v>0</v>
      </c>
    </row>
    <row r="74" spans="1:6" ht="23.6" x14ac:dyDescent="0.2">
      <c r="A74" s="14" t="s">
        <v>224</v>
      </c>
      <c r="B74" s="15" t="s">
        <v>225</v>
      </c>
      <c r="C74" s="26"/>
      <c r="D74" s="26"/>
      <c r="E74" s="28"/>
      <c r="F74" s="29">
        <v>0</v>
      </c>
    </row>
    <row r="75" spans="1:6" ht="23.6" x14ac:dyDescent="0.2">
      <c r="A75" s="14" t="s">
        <v>226</v>
      </c>
      <c r="B75" s="15" t="s">
        <v>227</v>
      </c>
      <c r="C75" s="26"/>
      <c r="D75" s="26"/>
      <c r="E75" s="28"/>
      <c r="F75" s="29">
        <v>0</v>
      </c>
    </row>
    <row r="76" spans="1:6" x14ac:dyDescent="0.2">
      <c r="A76" s="14" t="s">
        <v>228</v>
      </c>
      <c r="B76" s="15" t="s">
        <v>229</v>
      </c>
      <c r="C76" s="26"/>
      <c r="D76" s="26"/>
      <c r="E76" s="28"/>
      <c r="F76" s="29">
        <v>0</v>
      </c>
    </row>
    <row r="77" spans="1:6" x14ac:dyDescent="0.2">
      <c r="A77" s="14" t="s">
        <v>230</v>
      </c>
      <c r="B77" s="15" t="s">
        <v>231</v>
      </c>
      <c r="C77" s="26"/>
      <c r="D77" s="26"/>
      <c r="E77" s="28"/>
      <c r="F77" s="29">
        <v>0</v>
      </c>
    </row>
    <row r="78" spans="1:6" x14ac:dyDescent="0.2">
      <c r="A78" s="14" t="s">
        <v>232</v>
      </c>
      <c r="B78" s="15" t="s">
        <v>233</v>
      </c>
      <c r="C78" s="26"/>
      <c r="D78" s="26"/>
      <c r="E78" s="28"/>
      <c r="F78" s="29">
        <v>0</v>
      </c>
    </row>
    <row r="79" spans="1:6" x14ac:dyDescent="0.2">
      <c r="A79" s="14" t="s">
        <v>234</v>
      </c>
      <c r="B79" s="15" t="s">
        <v>235</v>
      </c>
      <c r="C79" s="26"/>
      <c r="D79" s="26"/>
      <c r="E79" s="28"/>
      <c r="F79" s="29">
        <v>0</v>
      </c>
    </row>
    <row r="80" spans="1:6" x14ac:dyDescent="0.2">
      <c r="A80" s="14" t="s">
        <v>236</v>
      </c>
      <c r="B80" s="15" t="s">
        <v>237</v>
      </c>
      <c r="C80" s="26"/>
      <c r="D80" s="30"/>
      <c r="E80" s="28"/>
      <c r="F80" s="29">
        <v>0</v>
      </c>
    </row>
    <row r="81" spans="1:6" x14ac:dyDescent="0.2">
      <c r="A81" s="14" t="s">
        <v>238</v>
      </c>
      <c r="B81" s="15" t="s">
        <v>239</v>
      </c>
      <c r="C81" s="26"/>
      <c r="D81" s="26"/>
      <c r="E81" s="28"/>
      <c r="F81" s="29">
        <v>0</v>
      </c>
    </row>
    <row r="82" spans="1:6" x14ac:dyDescent="0.2">
      <c r="A82" s="14" t="s">
        <v>240</v>
      </c>
      <c r="B82" s="15" t="s">
        <v>241</v>
      </c>
      <c r="C82" s="26"/>
      <c r="D82" s="26"/>
      <c r="E82" s="28"/>
      <c r="F82" s="29">
        <v>0</v>
      </c>
    </row>
    <row r="83" spans="1:6" x14ac:dyDescent="0.2">
      <c r="A83" s="14" t="s">
        <v>242</v>
      </c>
      <c r="B83" s="15" t="s">
        <v>243</v>
      </c>
      <c r="C83" s="26"/>
      <c r="D83" s="26"/>
      <c r="E83" s="28"/>
      <c r="F83" s="29">
        <v>0</v>
      </c>
    </row>
    <row r="84" spans="1:6" x14ac:dyDescent="0.2">
      <c r="A84" s="13" t="s">
        <v>244</v>
      </c>
      <c r="B84" s="25" t="s">
        <v>8</v>
      </c>
      <c r="C84" s="26"/>
      <c r="D84" s="27">
        <f>SUM(C85:C93)</f>
        <v>0</v>
      </c>
      <c r="E84" s="28"/>
      <c r="F84" s="29">
        <v>0</v>
      </c>
    </row>
    <row r="85" spans="1:6" x14ac:dyDescent="0.2">
      <c r="A85" s="14" t="s">
        <v>245</v>
      </c>
      <c r="B85" s="15" t="s">
        <v>246</v>
      </c>
      <c r="C85" s="26"/>
      <c r="D85" s="26"/>
      <c r="E85" s="28"/>
      <c r="F85" s="29">
        <v>0</v>
      </c>
    </row>
    <row r="86" spans="1:6" x14ac:dyDescent="0.2">
      <c r="A86" s="14" t="s">
        <v>247</v>
      </c>
      <c r="B86" s="15" t="s">
        <v>248</v>
      </c>
      <c r="C86" s="26"/>
      <c r="D86" s="26"/>
      <c r="E86" s="28"/>
      <c r="F86" s="29">
        <v>0</v>
      </c>
    </row>
    <row r="87" spans="1:6" x14ac:dyDescent="0.2">
      <c r="A87" s="14" t="s">
        <v>249</v>
      </c>
      <c r="B87" s="15" t="s">
        <v>250</v>
      </c>
      <c r="C87" s="26"/>
      <c r="D87" s="26"/>
      <c r="E87" s="28"/>
      <c r="F87" s="29">
        <v>0</v>
      </c>
    </row>
    <row r="88" spans="1:6" x14ac:dyDescent="0.2">
      <c r="A88" s="14" t="s">
        <v>251</v>
      </c>
      <c r="B88" s="15" t="s">
        <v>252</v>
      </c>
      <c r="C88" s="26"/>
      <c r="D88" s="30"/>
      <c r="E88" s="28"/>
      <c r="F88" s="29">
        <v>0</v>
      </c>
    </row>
    <row r="89" spans="1:6" x14ac:dyDescent="0.2">
      <c r="A89" s="14" t="s">
        <v>253</v>
      </c>
      <c r="B89" s="15" t="s">
        <v>254</v>
      </c>
      <c r="C89" s="26"/>
      <c r="D89" s="26"/>
      <c r="E89" s="28"/>
      <c r="F89" s="29">
        <v>0</v>
      </c>
    </row>
    <row r="90" spans="1:6" x14ac:dyDescent="0.2">
      <c r="A90" s="14" t="s">
        <v>255</v>
      </c>
      <c r="B90" s="15" t="s">
        <v>256</v>
      </c>
      <c r="C90" s="26"/>
      <c r="D90" s="26"/>
      <c r="E90" s="28"/>
      <c r="F90" s="29">
        <v>0</v>
      </c>
    </row>
    <row r="91" spans="1:6" x14ac:dyDescent="0.2">
      <c r="A91" s="14" t="s">
        <v>257</v>
      </c>
      <c r="B91" s="15" t="s">
        <v>258</v>
      </c>
      <c r="C91" s="26"/>
      <c r="D91" s="30"/>
      <c r="E91" s="28"/>
      <c r="F91" s="29">
        <v>0</v>
      </c>
    </row>
    <row r="92" spans="1:6" x14ac:dyDescent="0.2">
      <c r="A92" s="14" t="s">
        <v>259</v>
      </c>
      <c r="B92" s="15" t="s">
        <v>260</v>
      </c>
      <c r="C92" s="26"/>
      <c r="D92" s="26"/>
      <c r="E92" s="28"/>
      <c r="F92" s="29">
        <v>0</v>
      </c>
    </row>
    <row r="93" spans="1:6" x14ac:dyDescent="0.2">
      <c r="A93" s="14" t="s">
        <v>261</v>
      </c>
      <c r="B93" s="15" t="s">
        <v>262</v>
      </c>
      <c r="C93" s="26"/>
      <c r="D93" s="26"/>
      <c r="E93" s="28"/>
      <c r="F93" s="29">
        <v>0</v>
      </c>
    </row>
    <row r="94" spans="1:6" x14ac:dyDescent="0.2">
      <c r="A94" s="13" t="s">
        <v>263</v>
      </c>
      <c r="B94" s="25" t="s">
        <v>1651</v>
      </c>
      <c r="C94" s="26"/>
      <c r="D94" s="27">
        <f>SUM(C95:C110)</f>
        <v>0</v>
      </c>
      <c r="E94" s="28"/>
      <c r="F94" s="29">
        <v>0</v>
      </c>
    </row>
    <row r="95" spans="1:6" ht="23.6" x14ac:dyDescent="0.2">
      <c r="A95" s="14" t="s">
        <v>264</v>
      </c>
      <c r="B95" s="15" t="s">
        <v>265</v>
      </c>
      <c r="C95" s="26"/>
      <c r="D95" s="26"/>
      <c r="E95" s="28"/>
      <c r="F95" s="29">
        <v>0</v>
      </c>
    </row>
    <row r="96" spans="1:6" ht="23.6" x14ac:dyDescent="0.2">
      <c r="A96" s="14" t="s">
        <v>266</v>
      </c>
      <c r="B96" s="15" t="s">
        <v>267</v>
      </c>
      <c r="C96" s="26"/>
      <c r="D96" s="26"/>
      <c r="E96" s="28"/>
      <c r="F96" s="29">
        <v>0</v>
      </c>
    </row>
    <row r="97" spans="1:6" x14ac:dyDescent="0.2">
      <c r="A97" s="14" t="s">
        <v>268</v>
      </c>
      <c r="B97" s="15" t="s">
        <v>269</v>
      </c>
      <c r="C97" s="26"/>
      <c r="D97" s="30"/>
      <c r="E97" s="28"/>
      <c r="F97" s="29">
        <v>0</v>
      </c>
    </row>
    <row r="98" spans="1:6" x14ac:dyDescent="0.2">
      <c r="A98" s="14" t="s">
        <v>270</v>
      </c>
      <c r="B98" s="15" t="s">
        <v>271</v>
      </c>
      <c r="C98" s="26"/>
      <c r="D98" s="26"/>
      <c r="E98" s="28"/>
      <c r="F98" s="29">
        <v>0</v>
      </c>
    </row>
    <row r="99" spans="1:6" x14ac:dyDescent="0.2">
      <c r="A99" s="14" t="s">
        <v>272</v>
      </c>
      <c r="B99" s="15" t="s">
        <v>273</v>
      </c>
      <c r="C99" s="26"/>
      <c r="D99" s="26"/>
      <c r="E99" s="28"/>
      <c r="F99" s="29">
        <v>0</v>
      </c>
    </row>
    <row r="100" spans="1:6" ht="23.6" x14ac:dyDescent="0.2">
      <c r="A100" s="14" t="s">
        <v>274</v>
      </c>
      <c r="B100" s="15" t="s">
        <v>275</v>
      </c>
      <c r="C100" s="26"/>
      <c r="D100" s="26"/>
      <c r="E100" s="28"/>
      <c r="F100" s="29">
        <v>0</v>
      </c>
    </row>
    <row r="101" spans="1:6" ht="23.6" x14ac:dyDescent="0.2">
      <c r="A101" s="14" t="s">
        <v>276</v>
      </c>
      <c r="B101" s="15" t="s">
        <v>277</v>
      </c>
      <c r="C101" s="26"/>
      <c r="D101" s="30"/>
      <c r="E101" s="28"/>
      <c r="F101" s="29">
        <v>0</v>
      </c>
    </row>
    <row r="102" spans="1:6" ht="23.6" x14ac:dyDescent="0.2">
      <c r="A102" s="14" t="s">
        <v>278</v>
      </c>
      <c r="B102" s="15" t="s">
        <v>279</v>
      </c>
      <c r="C102" s="26"/>
      <c r="D102" s="26"/>
      <c r="E102" s="28"/>
      <c r="F102" s="29">
        <v>0</v>
      </c>
    </row>
    <row r="103" spans="1:6" ht="23.6" x14ac:dyDescent="0.2">
      <c r="A103" s="14" t="s">
        <v>280</v>
      </c>
      <c r="B103" s="15" t="s">
        <v>281</v>
      </c>
      <c r="C103" s="26"/>
      <c r="D103" s="26"/>
      <c r="E103" s="28"/>
      <c r="F103" s="29">
        <v>0</v>
      </c>
    </row>
    <row r="104" spans="1:6" ht="23.6" x14ac:dyDescent="0.2">
      <c r="A104" s="14" t="s">
        <v>282</v>
      </c>
      <c r="B104" s="15" t="s">
        <v>283</v>
      </c>
      <c r="C104" s="26"/>
      <c r="D104" s="26"/>
      <c r="E104" s="28"/>
      <c r="F104" s="29">
        <v>0</v>
      </c>
    </row>
    <row r="105" spans="1:6" ht="23.6" x14ac:dyDescent="0.2">
      <c r="A105" s="14" t="s">
        <v>284</v>
      </c>
      <c r="B105" s="15" t="s">
        <v>285</v>
      </c>
      <c r="C105" s="26"/>
      <c r="D105" s="26"/>
      <c r="E105" s="28"/>
      <c r="F105" s="29">
        <v>0</v>
      </c>
    </row>
    <row r="106" spans="1:6" ht="23.6" x14ac:dyDescent="0.2">
      <c r="A106" s="14" t="s">
        <v>286</v>
      </c>
      <c r="B106" s="15" t="s">
        <v>287</v>
      </c>
      <c r="C106" s="26"/>
      <c r="D106" s="26"/>
      <c r="E106" s="28"/>
      <c r="F106" s="29">
        <v>0</v>
      </c>
    </row>
    <row r="107" spans="1:6" ht="23.6" x14ac:dyDescent="0.2">
      <c r="A107" s="14" t="s">
        <v>288</v>
      </c>
      <c r="B107" s="15" t="s">
        <v>289</v>
      </c>
      <c r="C107" s="26"/>
      <c r="D107" s="26"/>
      <c r="E107" s="28"/>
      <c r="F107" s="29">
        <v>0</v>
      </c>
    </row>
    <row r="108" spans="1:6" ht="23.6" x14ac:dyDescent="0.2">
      <c r="A108" s="14" t="s">
        <v>290</v>
      </c>
      <c r="B108" s="15" t="s">
        <v>291</v>
      </c>
      <c r="C108" s="26"/>
      <c r="D108" s="26"/>
      <c r="E108" s="28"/>
      <c r="F108" s="29">
        <v>0</v>
      </c>
    </row>
    <row r="109" spans="1:6" x14ac:dyDescent="0.2">
      <c r="A109" s="14" t="s">
        <v>296</v>
      </c>
      <c r="B109" s="15" t="s">
        <v>297</v>
      </c>
      <c r="C109" s="26"/>
      <c r="D109" s="26"/>
      <c r="E109" s="28"/>
      <c r="F109" s="29">
        <v>0</v>
      </c>
    </row>
    <row r="110" spans="1:6" x14ac:dyDescent="0.2">
      <c r="A110" s="14" t="s">
        <v>298</v>
      </c>
      <c r="B110" s="15" t="s">
        <v>299</v>
      </c>
      <c r="C110" s="26"/>
      <c r="D110" s="26"/>
      <c r="E110" s="28"/>
      <c r="F110" s="29">
        <v>0</v>
      </c>
    </row>
    <row r="111" spans="1:6" x14ac:dyDescent="0.2">
      <c r="A111" s="13" t="s">
        <v>300</v>
      </c>
      <c r="B111" s="25" t="s">
        <v>301</v>
      </c>
      <c r="C111" s="34"/>
      <c r="D111" s="27">
        <f>SUM(C112:C129)</f>
        <v>0</v>
      </c>
      <c r="E111" s="27"/>
      <c r="F111" s="29">
        <v>0</v>
      </c>
    </row>
    <row r="112" spans="1:6" x14ac:dyDescent="0.2">
      <c r="A112" s="14" t="s">
        <v>302</v>
      </c>
      <c r="B112" s="15" t="s">
        <v>303</v>
      </c>
      <c r="C112" s="26"/>
      <c r="D112" s="30"/>
      <c r="E112" s="28"/>
      <c r="F112" s="29">
        <v>0</v>
      </c>
    </row>
    <row r="113" spans="1:6" x14ac:dyDescent="0.2">
      <c r="A113" s="14" t="s">
        <v>304</v>
      </c>
      <c r="B113" s="15" t="s">
        <v>305</v>
      </c>
      <c r="C113" s="26"/>
      <c r="D113" s="26"/>
      <c r="E113" s="28"/>
      <c r="F113" s="29">
        <v>0</v>
      </c>
    </row>
    <row r="114" spans="1:6" x14ac:dyDescent="0.2">
      <c r="A114" s="14" t="s">
        <v>306</v>
      </c>
      <c r="B114" s="15" t="s">
        <v>307</v>
      </c>
      <c r="C114" s="26"/>
      <c r="D114" s="26"/>
      <c r="E114" s="28"/>
      <c r="F114" s="29">
        <v>0</v>
      </c>
    </row>
    <row r="115" spans="1:6" x14ac:dyDescent="0.2">
      <c r="A115" s="14" t="s">
        <v>308</v>
      </c>
      <c r="B115" s="15" t="s">
        <v>309</v>
      </c>
      <c r="C115" s="26"/>
      <c r="D115" s="26"/>
      <c r="E115" s="28"/>
      <c r="F115" s="29">
        <v>0</v>
      </c>
    </row>
    <row r="116" spans="1:6" x14ac:dyDescent="0.2">
      <c r="A116" s="14" t="s">
        <v>310</v>
      </c>
      <c r="B116" s="15" t="s">
        <v>311</v>
      </c>
      <c r="C116" s="26"/>
      <c r="D116" s="26"/>
      <c r="E116" s="28"/>
      <c r="F116" s="29">
        <v>0</v>
      </c>
    </row>
    <row r="117" spans="1:6" x14ac:dyDescent="0.2">
      <c r="A117" s="14" t="s">
        <v>312</v>
      </c>
      <c r="B117" s="15" t="s">
        <v>313</v>
      </c>
      <c r="C117" s="26"/>
      <c r="D117" s="26"/>
      <c r="E117" s="28"/>
      <c r="F117" s="29">
        <v>0</v>
      </c>
    </row>
    <row r="118" spans="1:6" x14ac:dyDescent="0.2">
      <c r="A118" s="14" t="s">
        <v>314</v>
      </c>
      <c r="B118" s="15" t="s">
        <v>315</v>
      </c>
      <c r="C118" s="26"/>
      <c r="D118" s="26"/>
      <c r="E118" s="28"/>
      <c r="F118" s="29">
        <v>0</v>
      </c>
    </row>
    <row r="119" spans="1:6" x14ac:dyDescent="0.2">
      <c r="A119" s="14" t="s">
        <v>316</v>
      </c>
      <c r="B119" s="15" t="s">
        <v>317</v>
      </c>
      <c r="C119" s="26"/>
      <c r="D119" s="26"/>
      <c r="E119" s="28"/>
      <c r="F119" s="29">
        <v>0</v>
      </c>
    </row>
    <row r="120" spans="1:6" x14ac:dyDescent="0.2">
      <c r="A120" s="14" t="s">
        <v>318</v>
      </c>
      <c r="B120" s="15" t="s">
        <v>319</v>
      </c>
      <c r="C120" s="26"/>
      <c r="D120" s="26"/>
      <c r="E120" s="28"/>
      <c r="F120" s="29">
        <v>0</v>
      </c>
    </row>
    <row r="121" spans="1:6" x14ac:dyDescent="0.2">
      <c r="A121" s="14" t="s">
        <v>320</v>
      </c>
      <c r="B121" s="15" t="s">
        <v>321</v>
      </c>
      <c r="C121" s="26"/>
      <c r="D121" s="26"/>
      <c r="E121" s="28"/>
      <c r="F121" s="29">
        <v>0</v>
      </c>
    </row>
    <row r="122" spans="1:6" x14ac:dyDescent="0.2">
      <c r="A122" s="14" t="s">
        <v>322</v>
      </c>
      <c r="B122" s="15" t="s">
        <v>323</v>
      </c>
      <c r="C122" s="26"/>
      <c r="D122" s="30"/>
      <c r="E122" s="28"/>
      <c r="F122" s="29">
        <v>0</v>
      </c>
    </row>
    <row r="123" spans="1:6" x14ac:dyDescent="0.2">
      <c r="A123" s="14" t="s">
        <v>324</v>
      </c>
      <c r="B123" s="15" t="s">
        <v>325</v>
      </c>
      <c r="C123" s="26"/>
      <c r="D123" s="26"/>
      <c r="E123" s="28"/>
      <c r="F123" s="29">
        <v>0</v>
      </c>
    </row>
    <row r="124" spans="1:6" x14ac:dyDescent="0.2">
      <c r="A124" s="14" t="s">
        <v>326</v>
      </c>
      <c r="B124" s="15" t="s">
        <v>327</v>
      </c>
      <c r="C124" s="26"/>
      <c r="D124" s="26"/>
      <c r="E124" s="28"/>
      <c r="F124" s="29">
        <v>0</v>
      </c>
    </row>
    <row r="125" spans="1:6" x14ac:dyDescent="0.2">
      <c r="A125" s="14" t="s">
        <v>328</v>
      </c>
      <c r="B125" s="15" t="s">
        <v>329</v>
      </c>
      <c r="C125" s="26"/>
      <c r="D125" s="26"/>
      <c r="E125" s="28"/>
      <c r="F125" s="29">
        <v>0</v>
      </c>
    </row>
    <row r="126" spans="1:6" x14ac:dyDescent="0.2">
      <c r="A126" s="14" t="s">
        <v>330</v>
      </c>
      <c r="B126" s="15" t="s">
        <v>331</v>
      </c>
      <c r="C126" s="26"/>
      <c r="D126" s="26"/>
      <c r="E126" s="28"/>
      <c r="F126" s="29">
        <v>0</v>
      </c>
    </row>
    <row r="127" spans="1:6" x14ac:dyDescent="0.2">
      <c r="A127" s="14" t="s">
        <v>332</v>
      </c>
      <c r="B127" s="15" t="s">
        <v>333</v>
      </c>
      <c r="C127" s="26"/>
      <c r="D127" s="26"/>
      <c r="E127" s="28"/>
      <c r="F127" s="29">
        <v>0</v>
      </c>
    </row>
    <row r="128" spans="1:6" x14ac:dyDescent="0.2">
      <c r="A128" s="14" t="s">
        <v>334</v>
      </c>
      <c r="B128" s="15" t="s">
        <v>335</v>
      </c>
      <c r="C128" s="26"/>
      <c r="D128" s="26"/>
      <c r="E128" s="28"/>
      <c r="F128" s="29">
        <v>0</v>
      </c>
    </row>
    <row r="129" spans="1:6" x14ac:dyDescent="0.2">
      <c r="A129" s="14" t="s">
        <v>336</v>
      </c>
      <c r="B129" s="15" t="s">
        <v>337</v>
      </c>
      <c r="C129" s="26"/>
      <c r="D129" s="26"/>
      <c r="E129" s="28"/>
      <c r="F129" s="29">
        <v>0</v>
      </c>
    </row>
    <row r="130" spans="1:6" x14ac:dyDescent="0.2">
      <c r="A130" s="13" t="s">
        <v>338</v>
      </c>
      <c r="B130" s="25" t="s">
        <v>339</v>
      </c>
      <c r="C130" s="26"/>
      <c r="D130" s="27">
        <f>SUM(C131:C145)</f>
        <v>0</v>
      </c>
      <c r="E130" s="28"/>
      <c r="F130" s="29">
        <v>0</v>
      </c>
    </row>
    <row r="131" spans="1:6" x14ac:dyDescent="0.2">
      <c r="A131" s="14" t="s">
        <v>340</v>
      </c>
      <c r="B131" s="15" t="s">
        <v>341</v>
      </c>
      <c r="C131" s="26"/>
      <c r="D131" s="26"/>
      <c r="E131" s="28"/>
      <c r="F131" s="29">
        <v>0</v>
      </c>
    </row>
    <row r="132" spans="1:6" x14ac:dyDescent="0.2">
      <c r="A132" s="14" t="s">
        <v>342</v>
      </c>
      <c r="B132" s="15" t="s">
        <v>343</v>
      </c>
      <c r="C132" s="26"/>
      <c r="D132" s="30"/>
      <c r="E132" s="28"/>
      <c r="F132" s="29">
        <v>0</v>
      </c>
    </row>
    <row r="133" spans="1:6" x14ac:dyDescent="0.2">
      <c r="A133" s="14" t="s">
        <v>344</v>
      </c>
      <c r="B133" s="15" t="s">
        <v>345</v>
      </c>
      <c r="C133" s="26"/>
      <c r="D133" s="26"/>
      <c r="E133" s="28"/>
      <c r="F133" s="29">
        <v>0</v>
      </c>
    </row>
    <row r="134" spans="1:6" x14ac:dyDescent="0.2">
      <c r="A134" s="14" t="s">
        <v>346</v>
      </c>
      <c r="B134" s="15" t="s">
        <v>347</v>
      </c>
      <c r="C134" s="26"/>
      <c r="D134" s="26"/>
      <c r="E134" s="28"/>
      <c r="F134" s="29">
        <v>0</v>
      </c>
    </row>
    <row r="135" spans="1:6" x14ac:dyDescent="0.2">
      <c r="A135" s="14" t="s">
        <v>348</v>
      </c>
      <c r="B135" s="15" t="s">
        <v>349</v>
      </c>
      <c r="C135" s="26"/>
      <c r="D135" s="26"/>
      <c r="E135" s="28"/>
      <c r="F135" s="29">
        <v>0</v>
      </c>
    </row>
    <row r="136" spans="1:6" x14ac:dyDescent="0.2">
      <c r="A136" s="14" t="s">
        <v>350</v>
      </c>
      <c r="B136" s="15" t="s">
        <v>351</v>
      </c>
      <c r="C136" s="26"/>
      <c r="D136" s="26"/>
      <c r="E136" s="28"/>
      <c r="F136" s="29">
        <v>0</v>
      </c>
    </row>
    <row r="137" spans="1:6" x14ac:dyDescent="0.2">
      <c r="A137" s="14" t="s">
        <v>352</v>
      </c>
      <c r="B137" s="15" t="s">
        <v>353</v>
      </c>
      <c r="C137" s="26"/>
      <c r="D137" s="26"/>
      <c r="E137" s="28"/>
      <c r="F137" s="29">
        <v>0</v>
      </c>
    </row>
    <row r="138" spans="1:6" x14ac:dyDescent="0.2">
      <c r="A138" s="14" t="s">
        <v>354</v>
      </c>
      <c r="B138" s="15" t="s">
        <v>355</v>
      </c>
      <c r="C138" s="26"/>
      <c r="D138" s="26"/>
      <c r="E138" s="28"/>
      <c r="F138" s="29">
        <v>0</v>
      </c>
    </row>
    <row r="139" spans="1:6" x14ac:dyDescent="0.2">
      <c r="A139" s="14" t="s">
        <v>356</v>
      </c>
      <c r="B139" s="15" t="s">
        <v>357</v>
      </c>
      <c r="C139" s="26"/>
      <c r="D139" s="26"/>
      <c r="E139" s="28"/>
      <c r="F139" s="29">
        <v>0</v>
      </c>
    </row>
    <row r="140" spans="1:6" x14ac:dyDescent="0.2">
      <c r="A140" s="14" t="s">
        <v>358</v>
      </c>
      <c r="B140" s="15" t="s">
        <v>359</v>
      </c>
      <c r="C140" s="26"/>
      <c r="D140" s="26"/>
      <c r="E140" s="28"/>
      <c r="F140" s="29">
        <v>0</v>
      </c>
    </row>
    <row r="141" spans="1:6" x14ac:dyDescent="0.2">
      <c r="A141" s="14" t="s">
        <v>360</v>
      </c>
      <c r="B141" s="15" t="s">
        <v>361</v>
      </c>
      <c r="C141" s="26"/>
      <c r="D141" s="26"/>
      <c r="E141" s="28"/>
      <c r="F141" s="29">
        <v>0</v>
      </c>
    </row>
    <row r="142" spans="1:6" x14ac:dyDescent="0.2">
      <c r="A142" s="14" t="s">
        <v>362</v>
      </c>
      <c r="B142" s="15" t="s">
        <v>363</v>
      </c>
      <c r="C142" s="26"/>
      <c r="D142" s="30"/>
      <c r="E142" s="28"/>
      <c r="F142" s="29">
        <v>0</v>
      </c>
    </row>
    <row r="143" spans="1:6" x14ac:dyDescent="0.2">
      <c r="A143" s="14" t="s">
        <v>364</v>
      </c>
      <c r="B143" s="15" t="s">
        <v>365</v>
      </c>
      <c r="C143" s="26"/>
      <c r="D143" s="26"/>
      <c r="E143" s="28"/>
      <c r="F143" s="29">
        <v>0</v>
      </c>
    </row>
    <row r="144" spans="1:6" x14ac:dyDescent="0.2">
      <c r="A144" s="14" t="s">
        <v>366</v>
      </c>
      <c r="B144" s="15" t="s">
        <v>367</v>
      </c>
      <c r="C144" s="26"/>
      <c r="D144" s="26"/>
      <c r="E144" s="28"/>
      <c r="F144" s="29">
        <v>0</v>
      </c>
    </row>
    <row r="145" spans="1:7" x14ac:dyDescent="0.2">
      <c r="A145" s="14" t="s">
        <v>368</v>
      </c>
      <c r="B145" s="15" t="s">
        <v>369</v>
      </c>
      <c r="C145" s="26"/>
      <c r="D145" s="26"/>
      <c r="E145" s="28"/>
      <c r="F145" s="29">
        <v>0</v>
      </c>
    </row>
    <row r="146" spans="1:7" x14ac:dyDescent="0.2">
      <c r="A146" s="13" t="s">
        <v>370</v>
      </c>
      <c r="B146" s="25" t="s">
        <v>9</v>
      </c>
      <c r="C146" s="26"/>
      <c r="D146" s="27">
        <f>SUM(C147:C151)</f>
        <v>0</v>
      </c>
      <c r="E146" s="28"/>
      <c r="F146" s="29">
        <v>0</v>
      </c>
    </row>
    <row r="147" spans="1:7" x14ac:dyDescent="0.2">
      <c r="A147" s="14" t="s">
        <v>371</v>
      </c>
      <c r="B147" s="15" t="s">
        <v>9</v>
      </c>
      <c r="C147" s="26"/>
      <c r="D147" s="26"/>
      <c r="E147" s="28"/>
      <c r="F147" s="29">
        <v>0</v>
      </c>
    </row>
    <row r="148" spans="1:7" x14ac:dyDescent="0.2">
      <c r="A148" s="14" t="s">
        <v>372</v>
      </c>
      <c r="B148" s="15" t="s">
        <v>373</v>
      </c>
      <c r="C148" s="26"/>
      <c r="D148" s="26"/>
      <c r="E148" s="28"/>
      <c r="F148" s="29">
        <v>0</v>
      </c>
    </row>
    <row r="149" spans="1:7" x14ac:dyDescent="0.2">
      <c r="A149" s="14" t="s">
        <v>374</v>
      </c>
      <c r="B149" s="15" t="s">
        <v>375</v>
      </c>
      <c r="C149" s="26"/>
      <c r="D149" s="26"/>
      <c r="E149" s="28"/>
      <c r="F149" s="29">
        <v>0</v>
      </c>
    </row>
    <row r="150" spans="1:7" x14ac:dyDescent="0.2">
      <c r="A150" s="14" t="s">
        <v>376</v>
      </c>
      <c r="B150" s="15" t="s">
        <v>377</v>
      </c>
      <c r="C150" s="26"/>
      <c r="D150" s="26"/>
      <c r="E150" s="28"/>
      <c r="F150" s="29">
        <v>0</v>
      </c>
    </row>
    <row r="151" spans="1:7" x14ac:dyDescent="0.2">
      <c r="A151" s="14" t="s">
        <v>378</v>
      </c>
      <c r="B151" s="15" t="s">
        <v>379</v>
      </c>
      <c r="C151" s="26"/>
      <c r="D151" s="26"/>
      <c r="E151" s="28"/>
      <c r="F151" s="29">
        <v>0</v>
      </c>
    </row>
    <row r="152" spans="1:7" x14ac:dyDescent="0.2">
      <c r="A152" s="13" t="s">
        <v>380</v>
      </c>
      <c r="B152" s="25" t="s">
        <v>381</v>
      </c>
      <c r="C152" s="26"/>
      <c r="D152" s="27">
        <f>SUM(C153:C162)</f>
        <v>0</v>
      </c>
      <c r="E152" s="28"/>
      <c r="F152" s="29">
        <v>0</v>
      </c>
    </row>
    <row r="153" spans="1:7" x14ac:dyDescent="0.2">
      <c r="A153" s="14" t="s">
        <v>382</v>
      </c>
      <c r="B153" s="15" t="s">
        <v>383</v>
      </c>
      <c r="C153" s="26"/>
      <c r="D153" s="26"/>
      <c r="E153" s="28"/>
      <c r="F153" s="29">
        <v>0</v>
      </c>
    </row>
    <row r="154" spans="1:7" x14ac:dyDescent="0.2">
      <c r="A154" s="14" t="s">
        <v>384</v>
      </c>
      <c r="B154" s="15" t="s">
        <v>385</v>
      </c>
      <c r="C154" s="26"/>
      <c r="D154" s="26"/>
      <c r="E154" s="28"/>
      <c r="F154" s="29">
        <v>0</v>
      </c>
    </row>
    <row r="155" spans="1:7" x14ac:dyDescent="0.2">
      <c r="A155" s="14" t="s">
        <v>386</v>
      </c>
      <c r="B155" s="15" t="s">
        <v>387</v>
      </c>
      <c r="C155" s="26"/>
      <c r="D155" s="26"/>
      <c r="E155" s="28"/>
      <c r="F155" s="29">
        <v>0</v>
      </c>
    </row>
    <row r="156" spans="1:7" x14ac:dyDescent="0.2">
      <c r="A156" s="14" t="s">
        <v>388</v>
      </c>
      <c r="B156" s="15" t="s">
        <v>389</v>
      </c>
      <c r="C156" s="26"/>
      <c r="D156" s="26"/>
      <c r="E156" s="28"/>
      <c r="F156" s="29">
        <v>0</v>
      </c>
    </row>
    <row r="157" spans="1:7" x14ac:dyDescent="0.2">
      <c r="A157" s="14" t="s">
        <v>390</v>
      </c>
      <c r="B157" s="15" t="s">
        <v>391</v>
      </c>
      <c r="C157" s="26"/>
      <c r="D157" s="26"/>
      <c r="E157" s="28"/>
      <c r="F157" s="29">
        <v>0</v>
      </c>
    </row>
    <row r="158" spans="1:7" x14ac:dyDescent="0.2">
      <c r="A158" s="14" t="s">
        <v>392</v>
      </c>
      <c r="B158" s="15" t="s">
        <v>393</v>
      </c>
      <c r="C158" s="26"/>
      <c r="D158" s="26"/>
      <c r="E158" s="28"/>
      <c r="F158" s="29">
        <v>0</v>
      </c>
    </row>
    <row r="159" spans="1:7" x14ac:dyDescent="0.2">
      <c r="A159" s="14" t="s">
        <v>394</v>
      </c>
      <c r="B159" s="15" t="s">
        <v>395</v>
      </c>
      <c r="C159" s="26"/>
      <c r="D159" s="26"/>
      <c r="E159" s="28"/>
      <c r="F159" s="29">
        <v>0</v>
      </c>
    </row>
    <row r="160" spans="1:7" x14ac:dyDescent="0.2">
      <c r="A160" s="14" t="s">
        <v>396</v>
      </c>
      <c r="B160" s="15" t="s">
        <v>397</v>
      </c>
      <c r="C160" s="26"/>
      <c r="D160" s="26"/>
      <c r="E160" s="28"/>
      <c r="F160" s="29">
        <v>0</v>
      </c>
      <c r="G160" s="56"/>
    </row>
    <row r="161" spans="1:7" x14ac:dyDescent="0.2">
      <c r="A161" s="14" t="s">
        <v>398</v>
      </c>
      <c r="B161" s="15" t="s">
        <v>399</v>
      </c>
      <c r="C161" s="26"/>
      <c r="D161" s="26"/>
      <c r="E161" s="28"/>
      <c r="F161" s="29">
        <v>0</v>
      </c>
      <c r="G161" s="64"/>
    </row>
    <row r="162" spans="1:7" x14ac:dyDescent="0.2">
      <c r="A162" s="14" t="s">
        <v>400</v>
      </c>
      <c r="B162" s="15" t="s">
        <v>401</v>
      </c>
      <c r="C162" s="26"/>
      <c r="D162" s="30"/>
      <c r="E162" s="28"/>
      <c r="F162" s="29">
        <v>0</v>
      </c>
      <c r="G162" s="56"/>
    </row>
    <row r="163" spans="1:7" x14ac:dyDescent="0.2">
      <c r="A163" s="13" t="s">
        <v>402</v>
      </c>
      <c r="B163" s="25" t="s">
        <v>10</v>
      </c>
      <c r="C163" s="26"/>
      <c r="D163" s="27">
        <f>SUM(C164:C169)</f>
        <v>0</v>
      </c>
      <c r="E163" s="28"/>
      <c r="F163" s="29">
        <v>0</v>
      </c>
      <c r="G163" s="65"/>
    </row>
    <row r="164" spans="1:7" x14ac:dyDescent="0.2">
      <c r="A164" s="14" t="s">
        <v>403</v>
      </c>
      <c r="B164" s="15" t="s">
        <v>404</v>
      </c>
      <c r="C164" s="26"/>
      <c r="D164" s="26"/>
      <c r="E164" s="28"/>
      <c r="F164" s="29">
        <v>0</v>
      </c>
      <c r="G164" s="64"/>
    </row>
    <row r="165" spans="1:7" x14ac:dyDescent="0.2">
      <c r="A165" s="14" t="s">
        <v>405</v>
      </c>
      <c r="B165" s="15" t="s">
        <v>406</v>
      </c>
      <c r="C165" s="26"/>
      <c r="D165" s="26"/>
      <c r="E165" s="28"/>
      <c r="F165" s="29">
        <v>0</v>
      </c>
      <c r="G165" s="64"/>
    </row>
    <row r="166" spans="1:7" x14ac:dyDescent="0.2">
      <c r="A166" s="14" t="s">
        <v>407</v>
      </c>
      <c r="B166" s="15" t="s">
        <v>408</v>
      </c>
      <c r="C166" s="26"/>
      <c r="D166" s="26"/>
      <c r="E166" s="28"/>
      <c r="F166" s="29">
        <v>0</v>
      </c>
      <c r="G166" s="56"/>
    </row>
    <row r="167" spans="1:7" x14ac:dyDescent="0.2">
      <c r="A167" s="14" t="s">
        <v>409</v>
      </c>
      <c r="B167" s="15" t="s">
        <v>410</v>
      </c>
      <c r="C167" s="26"/>
      <c r="D167" s="26"/>
      <c r="E167" s="28"/>
      <c r="F167" s="29">
        <v>0</v>
      </c>
      <c r="G167" s="65"/>
    </row>
    <row r="168" spans="1:7" x14ac:dyDescent="0.2">
      <c r="A168" s="14" t="s">
        <v>411</v>
      </c>
      <c r="B168" s="15" t="s">
        <v>412</v>
      </c>
      <c r="C168" s="26"/>
      <c r="D168" s="26"/>
      <c r="E168" s="28"/>
      <c r="F168" s="29">
        <v>0</v>
      </c>
      <c r="G168" s="64"/>
    </row>
    <row r="169" spans="1:7" x14ac:dyDescent="0.2">
      <c r="A169" s="14" t="s">
        <v>413</v>
      </c>
      <c r="B169" s="15" t="s">
        <v>414</v>
      </c>
      <c r="C169" s="26"/>
      <c r="D169" s="26"/>
      <c r="E169" s="28"/>
      <c r="F169" s="29">
        <v>0</v>
      </c>
      <c r="G169" s="64"/>
    </row>
    <row r="170" spans="1:7" x14ac:dyDescent="0.2">
      <c r="A170" s="13" t="s">
        <v>415</v>
      </c>
      <c r="B170" s="25" t="s">
        <v>11</v>
      </c>
      <c r="C170" s="26"/>
      <c r="D170" s="27">
        <f>SUM(C171:C189)</f>
        <v>0</v>
      </c>
      <c r="E170" s="28"/>
      <c r="F170" s="29">
        <v>0</v>
      </c>
      <c r="G170" s="56"/>
    </row>
    <row r="171" spans="1:7" x14ac:dyDescent="0.2">
      <c r="A171" s="14" t="s">
        <v>416</v>
      </c>
      <c r="B171" s="15" t="s">
        <v>417</v>
      </c>
      <c r="C171" s="26"/>
      <c r="D171" s="26"/>
      <c r="E171" s="28"/>
      <c r="F171" s="29">
        <v>0</v>
      </c>
      <c r="G171" s="65"/>
    </row>
    <row r="172" spans="1:7" x14ac:dyDescent="0.2">
      <c r="A172" s="14" t="s">
        <v>418</v>
      </c>
      <c r="B172" s="15" t="s">
        <v>419</v>
      </c>
      <c r="C172" s="26"/>
      <c r="D172" s="26"/>
      <c r="E172" s="28"/>
      <c r="F172" s="29">
        <v>0</v>
      </c>
    </row>
    <row r="173" spans="1:7" x14ac:dyDescent="0.2">
      <c r="A173" s="14" t="s">
        <v>420</v>
      </c>
      <c r="B173" s="15" t="s">
        <v>421</v>
      </c>
      <c r="C173" s="26"/>
      <c r="D173" s="26"/>
      <c r="E173" s="28"/>
      <c r="F173" s="29">
        <v>0</v>
      </c>
    </row>
    <row r="174" spans="1:7" x14ac:dyDescent="0.2">
      <c r="A174" s="14" t="s">
        <v>422</v>
      </c>
      <c r="B174" s="15" t="s">
        <v>423</v>
      </c>
      <c r="C174" s="26"/>
      <c r="D174" s="26"/>
      <c r="E174" s="28"/>
      <c r="F174" s="29">
        <v>0</v>
      </c>
    </row>
    <row r="175" spans="1:7" ht="23.6" x14ac:dyDescent="0.2">
      <c r="A175" s="14" t="s">
        <v>424</v>
      </c>
      <c r="B175" s="15" t="s">
        <v>425</v>
      </c>
      <c r="C175" s="26"/>
      <c r="D175" s="26"/>
      <c r="E175" s="28"/>
      <c r="F175" s="29">
        <v>0</v>
      </c>
    </row>
    <row r="176" spans="1:7" ht="23.6" x14ac:dyDescent="0.2">
      <c r="A176" s="14" t="s">
        <v>426</v>
      </c>
      <c r="B176" s="15" t="s">
        <v>427</v>
      </c>
      <c r="C176" s="26"/>
      <c r="D176" s="26"/>
      <c r="E176" s="28"/>
      <c r="F176" s="29">
        <v>0</v>
      </c>
    </row>
    <row r="177" spans="1:6" ht="23.6" x14ac:dyDescent="0.2">
      <c r="A177" s="14" t="s">
        <v>428</v>
      </c>
      <c r="B177" s="15" t="s">
        <v>429</v>
      </c>
      <c r="C177" s="26"/>
      <c r="D177" s="26"/>
      <c r="E177" s="28"/>
      <c r="F177" s="29">
        <v>0</v>
      </c>
    </row>
    <row r="178" spans="1:6" ht="23.6" x14ac:dyDescent="0.2">
      <c r="A178" s="14" t="s">
        <v>430</v>
      </c>
      <c r="B178" s="15" t="s">
        <v>431</v>
      </c>
      <c r="C178" s="26"/>
      <c r="D178" s="26"/>
      <c r="E178" s="28"/>
      <c r="F178" s="29">
        <v>0</v>
      </c>
    </row>
    <row r="179" spans="1:6" ht="23.6" x14ac:dyDescent="0.2">
      <c r="A179" s="14" t="s">
        <v>432</v>
      </c>
      <c r="B179" s="15" t="s">
        <v>433</v>
      </c>
      <c r="C179" s="26"/>
      <c r="D179" s="26"/>
      <c r="E179" s="28"/>
      <c r="F179" s="29">
        <v>0</v>
      </c>
    </row>
    <row r="180" spans="1:6" ht="23.6" x14ac:dyDescent="0.2">
      <c r="A180" s="14" t="s">
        <v>434</v>
      </c>
      <c r="B180" s="15" t="s">
        <v>435</v>
      </c>
      <c r="C180" s="26"/>
      <c r="D180" s="30"/>
      <c r="E180" s="28"/>
      <c r="F180" s="29">
        <v>0</v>
      </c>
    </row>
    <row r="181" spans="1:6" x14ac:dyDescent="0.2">
      <c r="A181" s="14" t="s">
        <v>436</v>
      </c>
      <c r="B181" s="15" t="s">
        <v>437</v>
      </c>
      <c r="C181" s="26"/>
      <c r="D181" s="26"/>
      <c r="E181" s="28"/>
      <c r="F181" s="29">
        <v>0</v>
      </c>
    </row>
    <row r="182" spans="1:6" x14ac:dyDescent="0.2">
      <c r="A182" s="14" t="s">
        <v>438</v>
      </c>
      <c r="B182" s="15" t="s">
        <v>439</v>
      </c>
      <c r="C182" s="26"/>
      <c r="D182" s="26"/>
      <c r="E182" s="28"/>
      <c r="F182" s="29">
        <v>0</v>
      </c>
    </row>
    <row r="183" spans="1:6" x14ac:dyDescent="0.2">
      <c r="A183" s="14" t="s">
        <v>440</v>
      </c>
      <c r="B183" s="15" t="s">
        <v>441</v>
      </c>
      <c r="C183" s="26"/>
      <c r="D183" s="26"/>
      <c r="E183" s="28"/>
      <c r="F183" s="29">
        <v>0</v>
      </c>
    </row>
    <row r="184" spans="1:6" x14ac:dyDescent="0.2">
      <c r="A184" s="14" t="s">
        <v>442</v>
      </c>
      <c r="B184" s="15" t="s">
        <v>443</v>
      </c>
      <c r="C184" s="26"/>
      <c r="D184" s="26"/>
      <c r="E184" s="28"/>
      <c r="F184" s="29">
        <v>0</v>
      </c>
    </row>
    <row r="185" spans="1:6" x14ac:dyDescent="0.2">
      <c r="A185" s="14" t="s">
        <v>444</v>
      </c>
      <c r="B185" s="15" t="s">
        <v>445</v>
      </c>
      <c r="C185" s="26"/>
      <c r="D185" s="26"/>
      <c r="E185" s="28"/>
      <c r="F185" s="29">
        <v>0</v>
      </c>
    </row>
    <row r="186" spans="1:6" x14ac:dyDescent="0.2">
      <c r="A186" s="14" t="s">
        <v>446</v>
      </c>
      <c r="B186" s="15" t="s">
        <v>447</v>
      </c>
      <c r="C186" s="26"/>
      <c r="D186" s="30"/>
      <c r="E186" s="28"/>
      <c r="F186" s="29">
        <v>0</v>
      </c>
    </row>
    <row r="187" spans="1:6" x14ac:dyDescent="0.2">
      <c r="A187" s="14" t="s">
        <v>448</v>
      </c>
      <c r="B187" s="15" t="s">
        <v>449</v>
      </c>
      <c r="C187" s="26"/>
      <c r="D187" s="26"/>
      <c r="E187" s="28"/>
      <c r="F187" s="29">
        <v>0</v>
      </c>
    </row>
    <row r="188" spans="1:6" x14ac:dyDescent="0.2">
      <c r="A188" s="14" t="s">
        <v>450</v>
      </c>
      <c r="B188" s="15" t="s">
        <v>451</v>
      </c>
      <c r="C188" s="26"/>
      <c r="D188" s="26"/>
      <c r="E188" s="28"/>
      <c r="F188" s="29">
        <v>0</v>
      </c>
    </row>
    <row r="189" spans="1:6" x14ac:dyDescent="0.2">
      <c r="A189" s="16" t="s">
        <v>452</v>
      </c>
      <c r="B189" s="21" t="s">
        <v>453</v>
      </c>
      <c r="C189" s="22"/>
      <c r="D189" s="22"/>
      <c r="E189" s="33">
        <f>SUM(D190:D359)</f>
        <v>0</v>
      </c>
      <c r="F189" s="24">
        <v>0</v>
      </c>
    </row>
    <row r="190" spans="1:6" x14ac:dyDescent="0.2">
      <c r="A190" s="13" t="s">
        <v>454</v>
      </c>
      <c r="B190" s="25" t="s">
        <v>455</v>
      </c>
      <c r="C190" s="26"/>
      <c r="D190" s="27">
        <f>SUM(C191:C211)</f>
        <v>0</v>
      </c>
      <c r="E190" s="28"/>
      <c r="F190" s="29">
        <v>0</v>
      </c>
    </row>
    <row r="191" spans="1:6" x14ac:dyDescent="0.2">
      <c r="A191" s="14" t="s">
        <v>456</v>
      </c>
      <c r="B191" s="15" t="s">
        <v>457</v>
      </c>
      <c r="C191" s="26"/>
      <c r="D191" s="26"/>
      <c r="E191" s="28"/>
      <c r="F191" s="29">
        <v>0</v>
      </c>
    </row>
    <row r="192" spans="1:6" x14ac:dyDescent="0.2">
      <c r="A192" s="14" t="s">
        <v>458</v>
      </c>
      <c r="B192" s="15" t="s">
        <v>459</v>
      </c>
      <c r="C192" s="26"/>
      <c r="D192" s="26"/>
      <c r="E192" s="28"/>
      <c r="F192" s="29">
        <v>0</v>
      </c>
    </row>
    <row r="193" spans="1:6" x14ac:dyDescent="0.2">
      <c r="A193" s="14" t="s">
        <v>460</v>
      </c>
      <c r="B193" s="15" t="s">
        <v>461</v>
      </c>
      <c r="C193" s="26"/>
      <c r="D193" s="26"/>
      <c r="E193" s="28"/>
      <c r="F193" s="29">
        <v>0</v>
      </c>
    </row>
    <row r="194" spans="1:6" x14ac:dyDescent="0.2">
      <c r="A194" s="14" t="s">
        <v>462</v>
      </c>
      <c r="B194" s="15" t="s">
        <v>463</v>
      </c>
      <c r="C194" s="26"/>
      <c r="D194" s="26"/>
      <c r="E194" s="28"/>
      <c r="F194" s="29">
        <v>0</v>
      </c>
    </row>
    <row r="195" spans="1:6" x14ac:dyDescent="0.2">
      <c r="A195" s="14" t="s">
        <v>464</v>
      </c>
      <c r="B195" s="15" t="s">
        <v>465</v>
      </c>
      <c r="C195" s="26"/>
      <c r="D195" s="26"/>
      <c r="E195" s="28"/>
      <c r="F195" s="29">
        <v>0</v>
      </c>
    </row>
    <row r="196" spans="1:6" x14ac:dyDescent="0.2">
      <c r="A196" s="14" t="s">
        <v>466</v>
      </c>
      <c r="B196" s="15" t="s">
        <v>467</v>
      </c>
      <c r="C196" s="34"/>
      <c r="D196" s="34"/>
      <c r="E196" s="27"/>
      <c r="F196" s="29">
        <v>0</v>
      </c>
    </row>
    <row r="197" spans="1:6" x14ac:dyDescent="0.2">
      <c r="A197" s="14" t="s">
        <v>468</v>
      </c>
      <c r="B197" s="15" t="s">
        <v>469</v>
      </c>
      <c r="C197" s="26"/>
      <c r="D197" s="30"/>
      <c r="E197" s="28"/>
      <c r="F197" s="29">
        <v>0</v>
      </c>
    </row>
    <row r="198" spans="1:6" x14ac:dyDescent="0.2">
      <c r="A198" s="14" t="s">
        <v>470</v>
      </c>
      <c r="B198" s="15" t="s">
        <v>471</v>
      </c>
      <c r="C198" s="26"/>
      <c r="D198" s="26"/>
      <c r="E198" s="28"/>
      <c r="F198" s="29">
        <v>0</v>
      </c>
    </row>
    <row r="199" spans="1:6" x14ac:dyDescent="0.2">
      <c r="A199" s="14" t="s">
        <v>472</v>
      </c>
      <c r="B199" s="15" t="s">
        <v>473</v>
      </c>
      <c r="C199" s="26"/>
      <c r="D199" s="26"/>
      <c r="E199" s="28"/>
      <c r="F199" s="29">
        <v>0</v>
      </c>
    </row>
    <row r="200" spans="1:6" x14ac:dyDescent="0.2">
      <c r="A200" s="14" t="s">
        <v>474</v>
      </c>
      <c r="B200" s="15" t="s">
        <v>475</v>
      </c>
      <c r="C200" s="26"/>
      <c r="D200" s="26"/>
      <c r="E200" s="28"/>
      <c r="F200" s="29">
        <v>0</v>
      </c>
    </row>
    <row r="201" spans="1:6" x14ac:dyDescent="0.2">
      <c r="A201" s="14" t="s">
        <v>476</v>
      </c>
      <c r="B201" s="15" t="s">
        <v>477</v>
      </c>
      <c r="C201" s="26"/>
      <c r="D201" s="26"/>
      <c r="E201" s="28"/>
      <c r="F201" s="29">
        <v>0</v>
      </c>
    </row>
    <row r="202" spans="1:6" x14ac:dyDescent="0.2">
      <c r="A202" s="14" t="s">
        <v>478</v>
      </c>
      <c r="B202" s="15" t="s">
        <v>479</v>
      </c>
      <c r="C202" s="26"/>
      <c r="D202" s="26"/>
      <c r="E202" s="28"/>
      <c r="F202" s="29">
        <v>0</v>
      </c>
    </row>
    <row r="203" spans="1:6" x14ac:dyDescent="0.2">
      <c r="A203" s="14" t="s">
        <v>480</v>
      </c>
      <c r="B203" s="15" t="s">
        <v>481</v>
      </c>
      <c r="C203" s="26"/>
      <c r="D203" s="26"/>
      <c r="E203" s="28"/>
      <c r="F203" s="29">
        <v>0</v>
      </c>
    </row>
    <row r="204" spans="1:6" x14ac:dyDescent="0.2">
      <c r="A204" s="14" t="s">
        <v>482</v>
      </c>
      <c r="B204" s="15" t="s">
        <v>483</v>
      </c>
      <c r="C204" s="26"/>
      <c r="D204" s="26"/>
      <c r="E204" s="28"/>
      <c r="F204" s="29">
        <v>0</v>
      </c>
    </row>
    <row r="205" spans="1:6" x14ac:dyDescent="0.2">
      <c r="A205" s="14" t="s">
        <v>484</v>
      </c>
      <c r="B205" s="15" t="s">
        <v>485</v>
      </c>
      <c r="C205" s="26"/>
      <c r="D205" s="26"/>
      <c r="E205" s="28"/>
      <c r="F205" s="29">
        <v>0</v>
      </c>
    </row>
    <row r="206" spans="1:6" ht="23.6" x14ac:dyDescent="0.2">
      <c r="A206" s="14" t="s">
        <v>486</v>
      </c>
      <c r="B206" s="15" t="s">
        <v>487</v>
      </c>
      <c r="C206" s="26"/>
      <c r="D206" s="26"/>
      <c r="E206" s="28"/>
      <c r="F206" s="29">
        <v>0</v>
      </c>
    </row>
    <row r="207" spans="1:6" x14ac:dyDescent="0.2">
      <c r="A207" s="14" t="s">
        <v>488</v>
      </c>
      <c r="B207" s="15" t="s">
        <v>489</v>
      </c>
      <c r="C207" s="26"/>
      <c r="D207" s="30"/>
      <c r="E207" s="28"/>
      <c r="F207" s="29">
        <v>0</v>
      </c>
    </row>
    <row r="208" spans="1:6" x14ac:dyDescent="0.2">
      <c r="A208" s="14" t="s">
        <v>490</v>
      </c>
      <c r="B208" s="15" t="s">
        <v>491</v>
      </c>
      <c r="C208" s="26"/>
      <c r="D208" s="26"/>
      <c r="E208" s="28"/>
      <c r="F208" s="29">
        <v>0</v>
      </c>
    </row>
    <row r="209" spans="1:6" x14ac:dyDescent="0.2">
      <c r="A209" s="14" t="s">
        <v>492</v>
      </c>
      <c r="B209" s="15" t="s">
        <v>493</v>
      </c>
      <c r="C209" s="26"/>
      <c r="D209" s="26"/>
      <c r="E209" s="28"/>
      <c r="F209" s="29">
        <v>0</v>
      </c>
    </row>
    <row r="210" spans="1:6" x14ac:dyDescent="0.2">
      <c r="A210" s="14" t="s">
        <v>494</v>
      </c>
      <c r="B210" s="15" t="s">
        <v>495</v>
      </c>
      <c r="C210" s="26"/>
      <c r="D210" s="26"/>
      <c r="E210" s="28"/>
      <c r="F210" s="29">
        <v>0</v>
      </c>
    </row>
    <row r="211" spans="1:6" x14ac:dyDescent="0.2">
      <c r="A211" s="14" t="s">
        <v>496</v>
      </c>
      <c r="B211" s="15" t="s">
        <v>497</v>
      </c>
      <c r="C211" s="26"/>
      <c r="D211" s="26"/>
      <c r="E211" s="28"/>
      <c r="F211" s="29">
        <v>0</v>
      </c>
    </row>
    <row r="212" spans="1:6" x14ac:dyDescent="0.2">
      <c r="A212" s="13" t="s">
        <v>498</v>
      </c>
      <c r="B212" s="25" t="s">
        <v>499</v>
      </c>
      <c r="C212" s="26"/>
      <c r="D212" s="27">
        <f>SUM(C213:C230)</f>
        <v>0</v>
      </c>
      <c r="E212" s="28"/>
      <c r="F212" s="29">
        <v>0</v>
      </c>
    </row>
    <row r="213" spans="1:6" x14ac:dyDescent="0.2">
      <c r="A213" s="14" t="s">
        <v>500</v>
      </c>
      <c r="B213" s="15" t="s">
        <v>501</v>
      </c>
      <c r="C213" s="26"/>
      <c r="D213" s="30"/>
      <c r="E213" s="28"/>
      <c r="F213" s="29">
        <v>0</v>
      </c>
    </row>
    <row r="214" spans="1:6" x14ac:dyDescent="0.2">
      <c r="A214" s="14" t="s">
        <v>502</v>
      </c>
      <c r="B214" s="15" t="s">
        <v>503</v>
      </c>
      <c r="C214" s="26"/>
      <c r="D214" s="26"/>
      <c r="E214" s="28"/>
      <c r="F214" s="29">
        <v>0</v>
      </c>
    </row>
    <row r="215" spans="1:6" x14ac:dyDescent="0.2">
      <c r="A215" s="14" t="s">
        <v>504</v>
      </c>
      <c r="B215" s="15" t="s">
        <v>505</v>
      </c>
      <c r="C215" s="26"/>
      <c r="D215" s="26"/>
      <c r="E215" s="28"/>
      <c r="F215" s="29">
        <v>0</v>
      </c>
    </row>
    <row r="216" spans="1:6" x14ac:dyDescent="0.2">
      <c r="A216" s="14" t="s">
        <v>506</v>
      </c>
      <c r="B216" s="15" t="s">
        <v>507</v>
      </c>
      <c r="C216" s="26"/>
      <c r="D216" s="26"/>
      <c r="E216" s="28"/>
      <c r="F216" s="29">
        <v>0</v>
      </c>
    </row>
    <row r="217" spans="1:6" ht="23.6" x14ac:dyDescent="0.2">
      <c r="A217" s="14" t="s">
        <v>508</v>
      </c>
      <c r="B217" s="15" t="s">
        <v>509</v>
      </c>
      <c r="C217" s="26"/>
      <c r="D217" s="26"/>
      <c r="E217" s="28"/>
      <c r="F217" s="29">
        <v>0</v>
      </c>
    </row>
    <row r="218" spans="1:6" ht="23.6" x14ac:dyDescent="0.2">
      <c r="A218" s="14" t="s">
        <v>510</v>
      </c>
      <c r="B218" s="15" t="s">
        <v>511</v>
      </c>
      <c r="C218" s="26"/>
      <c r="D218" s="26"/>
      <c r="E218" s="28"/>
      <c r="F218" s="29">
        <v>0</v>
      </c>
    </row>
    <row r="219" spans="1:6" x14ac:dyDescent="0.2">
      <c r="A219" s="14" t="s">
        <v>512</v>
      </c>
      <c r="B219" s="15" t="s">
        <v>513</v>
      </c>
      <c r="C219" s="26"/>
      <c r="D219" s="26"/>
      <c r="E219" s="28"/>
      <c r="F219" s="29">
        <v>0</v>
      </c>
    </row>
    <row r="220" spans="1:6" x14ac:dyDescent="0.2">
      <c r="A220" s="14" t="s">
        <v>514</v>
      </c>
      <c r="B220" s="15" t="s">
        <v>515</v>
      </c>
      <c r="C220" s="26"/>
      <c r="D220" s="26"/>
      <c r="E220" s="28"/>
      <c r="F220" s="29">
        <v>0</v>
      </c>
    </row>
    <row r="221" spans="1:6" x14ac:dyDescent="0.2">
      <c r="A221" s="14" t="s">
        <v>516</v>
      </c>
      <c r="B221" s="15" t="s">
        <v>517</v>
      </c>
      <c r="C221" s="26"/>
      <c r="D221" s="26"/>
      <c r="E221" s="28"/>
      <c r="F221" s="29">
        <v>0</v>
      </c>
    </row>
    <row r="222" spans="1:6" x14ac:dyDescent="0.2">
      <c r="A222" s="14" t="s">
        <v>518</v>
      </c>
      <c r="B222" s="15" t="s">
        <v>519</v>
      </c>
      <c r="C222" s="26"/>
      <c r="D222" s="26"/>
      <c r="E222" s="28"/>
      <c r="F222" s="29">
        <v>0</v>
      </c>
    </row>
    <row r="223" spans="1:6" x14ac:dyDescent="0.2">
      <c r="A223" s="14" t="s">
        <v>520</v>
      </c>
      <c r="B223" s="15" t="s">
        <v>521</v>
      </c>
      <c r="C223" s="26"/>
      <c r="D223" s="30"/>
      <c r="E223" s="28"/>
      <c r="F223" s="29">
        <v>0</v>
      </c>
    </row>
    <row r="224" spans="1:6" x14ac:dyDescent="0.2">
      <c r="A224" s="14" t="s">
        <v>522</v>
      </c>
      <c r="B224" s="15" t="s">
        <v>523</v>
      </c>
      <c r="C224" s="26"/>
      <c r="D224" s="26"/>
      <c r="E224" s="28"/>
      <c r="F224" s="29">
        <v>0</v>
      </c>
    </row>
    <row r="225" spans="1:6" x14ac:dyDescent="0.2">
      <c r="A225" s="14" t="s">
        <v>524</v>
      </c>
      <c r="B225" s="15" t="s">
        <v>525</v>
      </c>
      <c r="C225" s="26"/>
      <c r="D225" s="26"/>
      <c r="E225" s="28"/>
      <c r="F225" s="29">
        <v>0</v>
      </c>
    </row>
    <row r="226" spans="1:6" x14ac:dyDescent="0.2">
      <c r="A226" s="14" t="s">
        <v>526</v>
      </c>
      <c r="B226" s="15" t="s">
        <v>527</v>
      </c>
      <c r="C226" s="26"/>
      <c r="D226" s="26"/>
      <c r="E226" s="28"/>
      <c r="F226" s="29">
        <v>0</v>
      </c>
    </row>
    <row r="227" spans="1:6" x14ac:dyDescent="0.2">
      <c r="A227" s="14" t="s">
        <v>536</v>
      </c>
      <c r="B227" s="15" t="s">
        <v>537</v>
      </c>
      <c r="C227" s="26"/>
      <c r="D227" s="26"/>
      <c r="E227" s="28"/>
      <c r="F227" s="29">
        <v>0</v>
      </c>
    </row>
    <row r="228" spans="1:6" x14ac:dyDescent="0.2">
      <c r="A228" s="14" t="s">
        <v>538</v>
      </c>
      <c r="B228" s="15" t="s">
        <v>539</v>
      </c>
      <c r="C228" s="26"/>
      <c r="D228" s="26"/>
      <c r="E228" s="28"/>
      <c r="F228" s="29">
        <v>0</v>
      </c>
    </row>
    <row r="229" spans="1:6" x14ac:dyDescent="0.2">
      <c r="A229" s="14" t="s">
        <v>540</v>
      </c>
      <c r="B229" s="15" t="s">
        <v>541</v>
      </c>
      <c r="C229" s="26"/>
      <c r="D229" s="26"/>
      <c r="E229" s="28"/>
      <c r="F229" s="29">
        <v>0</v>
      </c>
    </row>
    <row r="230" spans="1:6" x14ac:dyDescent="0.2">
      <c r="A230" s="14" t="s">
        <v>542</v>
      </c>
      <c r="B230" s="15" t="s">
        <v>543</v>
      </c>
      <c r="C230" s="26"/>
      <c r="D230" s="26"/>
      <c r="E230" s="28"/>
      <c r="F230" s="29">
        <v>0</v>
      </c>
    </row>
    <row r="231" spans="1:6" x14ac:dyDescent="0.2">
      <c r="A231" s="13" t="s">
        <v>544</v>
      </c>
      <c r="B231" s="25" t="s">
        <v>545</v>
      </c>
      <c r="C231" s="26"/>
      <c r="D231" s="27">
        <f>SUM(C232:C252)</f>
        <v>0</v>
      </c>
      <c r="E231" s="28"/>
      <c r="F231" s="29">
        <v>0</v>
      </c>
    </row>
    <row r="232" spans="1:6" x14ac:dyDescent="0.2">
      <c r="A232" s="14" t="s">
        <v>546</v>
      </c>
      <c r="B232" s="15" t="s">
        <v>547</v>
      </c>
      <c r="C232" s="26"/>
      <c r="D232" s="30"/>
      <c r="E232" s="28"/>
      <c r="F232" s="29">
        <v>0</v>
      </c>
    </row>
    <row r="233" spans="1:6" x14ac:dyDescent="0.2">
      <c r="A233" s="14" t="s">
        <v>548</v>
      </c>
      <c r="B233" s="15" t="s">
        <v>549</v>
      </c>
      <c r="C233" s="26"/>
      <c r="D233" s="26"/>
      <c r="E233" s="28"/>
      <c r="F233" s="29">
        <v>0</v>
      </c>
    </row>
    <row r="234" spans="1:6" ht="23.6" x14ac:dyDescent="0.2">
      <c r="A234" s="14" t="s">
        <v>550</v>
      </c>
      <c r="B234" s="15" t="s">
        <v>551</v>
      </c>
      <c r="C234" s="26"/>
      <c r="D234" s="26"/>
      <c r="E234" s="28"/>
      <c r="F234" s="29">
        <v>0</v>
      </c>
    </row>
    <row r="235" spans="1:6" ht="23.6" x14ac:dyDescent="0.2">
      <c r="A235" s="14" t="s">
        <v>552</v>
      </c>
      <c r="B235" s="15" t="s">
        <v>553</v>
      </c>
      <c r="C235" s="26"/>
      <c r="D235" s="26"/>
      <c r="E235" s="28"/>
      <c r="F235" s="29">
        <v>0</v>
      </c>
    </row>
    <row r="236" spans="1:6" ht="23.6" x14ac:dyDescent="0.2">
      <c r="A236" s="14" t="s">
        <v>554</v>
      </c>
      <c r="B236" s="15" t="s">
        <v>555</v>
      </c>
      <c r="C236" s="26"/>
      <c r="D236" s="30"/>
      <c r="E236" s="28"/>
      <c r="F236" s="29">
        <v>0</v>
      </c>
    </row>
    <row r="237" spans="1:6" x14ac:dyDescent="0.2">
      <c r="A237" s="14" t="s">
        <v>556</v>
      </c>
      <c r="B237" s="15" t="s">
        <v>557</v>
      </c>
      <c r="C237" s="26"/>
      <c r="D237" s="26"/>
      <c r="E237" s="28"/>
      <c r="F237" s="29">
        <v>0</v>
      </c>
    </row>
    <row r="238" spans="1:6" x14ac:dyDescent="0.2">
      <c r="A238" s="14" t="s">
        <v>558</v>
      </c>
      <c r="B238" s="15" t="s">
        <v>559</v>
      </c>
      <c r="C238" s="26"/>
      <c r="D238" s="26"/>
      <c r="E238" s="28"/>
      <c r="F238" s="29">
        <v>0</v>
      </c>
    </row>
    <row r="239" spans="1:6" x14ac:dyDescent="0.2">
      <c r="A239" s="14" t="s">
        <v>560</v>
      </c>
      <c r="B239" s="15" t="s">
        <v>561</v>
      </c>
      <c r="C239" s="26"/>
      <c r="D239" s="26"/>
      <c r="E239" s="28"/>
      <c r="F239" s="29">
        <v>0</v>
      </c>
    </row>
    <row r="240" spans="1:6" x14ac:dyDescent="0.2">
      <c r="A240" s="14" t="s">
        <v>562</v>
      </c>
      <c r="B240" s="15" t="s">
        <v>563</v>
      </c>
      <c r="C240" s="26"/>
      <c r="D240" s="26"/>
      <c r="E240" s="28"/>
      <c r="F240" s="29">
        <v>0</v>
      </c>
    </row>
    <row r="241" spans="1:6" x14ac:dyDescent="0.2">
      <c r="A241" s="14" t="s">
        <v>564</v>
      </c>
      <c r="B241" s="15" t="s">
        <v>565</v>
      </c>
      <c r="C241" s="26"/>
      <c r="D241" s="26"/>
      <c r="E241" s="28"/>
      <c r="F241" s="29">
        <v>0</v>
      </c>
    </row>
    <row r="242" spans="1:6" x14ac:dyDescent="0.2">
      <c r="A242" s="14" t="s">
        <v>566</v>
      </c>
      <c r="B242" s="15" t="s">
        <v>567</v>
      </c>
      <c r="C242" s="26"/>
      <c r="D242" s="26"/>
      <c r="E242" s="28"/>
      <c r="F242" s="29">
        <v>0</v>
      </c>
    </row>
    <row r="243" spans="1:6" x14ac:dyDescent="0.2">
      <c r="A243" s="14" t="s">
        <v>568</v>
      </c>
      <c r="B243" s="15" t="s">
        <v>569</v>
      </c>
      <c r="C243" s="26"/>
      <c r="D243" s="30"/>
      <c r="E243" s="28"/>
      <c r="F243" s="29">
        <v>0</v>
      </c>
    </row>
    <row r="244" spans="1:6" x14ac:dyDescent="0.2">
      <c r="A244" s="14" t="s">
        <v>570</v>
      </c>
      <c r="B244" s="15" t="s">
        <v>571</v>
      </c>
      <c r="C244" s="26"/>
      <c r="D244" s="26"/>
      <c r="E244" s="28"/>
      <c r="F244" s="29">
        <v>0</v>
      </c>
    </row>
    <row r="245" spans="1:6" x14ac:dyDescent="0.2">
      <c r="A245" s="14" t="s">
        <v>572</v>
      </c>
      <c r="B245" s="15" t="s">
        <v>573</v>
      </c>
      <c r="C245" s="26"/>
      <c r="D245" s="30"/>
      <c r="E245" s="28"/>
      <c r="F245" s="29">
        <v>0</v>
      </c>
    </row>
    <row r="246" spans="1:6" x14ac:dyDescent="0.2">
      <c r="A246" s="14" t="s">
        <v>574</v>
      </c>
      <c r="B246" s="15" t="s">
        <v>575</v>
      </c>
      <c r="C246" s="26"/>
      <c r="D246" s="26"/>
      <c r="E246" s="28"/>
      <c r="F246" s="29">
        <v>0</v>
      </c>
    </row>
    <row r="247" spans="1:6" x14ac:dyDescent="0.2">
      <c r="A247" s="14" t="s">
        <v>576</v>
      </c>
      <c r="B247" s="15" t="s">
        <v>577</v>
      </c>
      <c r="C247" s="26"/>
      <c r="D247" s="26"/>
      <c r="E247" s="28"/>
      <c r="F247" s="29">
        <v>0</v>
      </c>
    </row>
    <row r="248" spans="1:6" x14ac:dyDescent="0.2">
      <c r="A248" s="14" t="s">
        <v>578</v>
      </c>
      <c r="B248" s="15" t="s">
        <v>579</v>
      </c>
      <c r="C248" s="26"/>
      <c r="D248" s="26"/>
      <c r="E248" s="28"/>
      <c r="F248" s="29">
        <v>0</v>
      </c>
    </row>
    <row r="249" spans="1:6" x14ac:dyDescent="0.2">
      <c r="A249" s="14" t="s">
        <v>580</v>
      </c>
      <c r="B249" s="15" t="s">
        <v>581</v>
      </c>
      <c r="C249" s="26"/>
      <c r="D249" s="26"/>
      <c r="E249" s="28"/>
      <c r="F249" s="29">
        <v>0</v>
      </c>
    </row>
    <row r="250" spans="1:6" x14ac:dyDescent="0.2">
      <c r="A250" s="14" t="s">
        <v>582</v>
      </c>
      <c r="B250" s="15" t="s">
        <v>583</v>
      </c>
      <c r="C250" s="26"/>
      <c r="D250" s="26"/>
      <c r="E250" s="28"/>
      <c r="F250" s="29">
        <v>0</v>
      </c>
    </row>
    <row r="251" spans="1:6" x14ac:dyDescent="0.2">
      <c r="A251" s="14" t="s">
        <v>584</v>
      </c>
      <c r="B251" s="15" t="s">
        <v>585</v>
      </c>
      <c r="C251" s="26"/>
      <c r="D251" s="30"/>
      <c r="E251" s="28"/>
      <c r="F251" s="29">
        <v>0</v>
      </c>
    </row>
    <row r="252" spans="1:6" x14ac:dyDescent="0.2">
      <c r="A252" s="14" t="s">
        <v>586</v>
      </c>
      <c r="B252" s="15" t="s">
        <v>587</v>
      </c>
      <c r="C252" s="26"/>
      <c r="D252" s="26"/>
      <c r="E252" s="28"/>
      <c r="F252" s="29">
        <v>0</v>
      </c>
    </row>
    <row r="253" spans="1:6" x14ac:dyDescent="0.2">
      <c r="A253" s="13" t="s">
        <v>588</v>
      </c>
      <c r="B253" s="25" t="s">
        <v>12</v>
      </c>
      <c r="C253" s="26"/>
      <c r="D253" s="27">
        <f>SUM(C254:C271)</f>
        <v>0</v>
      </c>
      <c r="E253" s="28"/>
      <c r="F253" s="29">
        <v>0</v>
      </c>
    </row>
    <row r="254" spans="1:6" x14ac:dyDescent="0.2">
      <c r="A254" s="14" t="s">
        <v>589</v>
      </c>
      <c r="B254" s="15" t="s">
        <v>590</v>
      </c>
      <c r="C254" s="26"/>
      <c r="D254" s="26"/>
      <c r="E254" s="28"/>
      <c r="F254" s="29">
        <v>0</v>
      </c>
    </row>
    <row r="255" spans="1:6" x14ac:dyDescent="0.2">
      <c r="A255" s="14" t="s">
        <v>591</v>
      </c>
      <c r="B255" s="15" t="s">
        <v>592</v>
      </c>
      <c r="C255" s="34"/>
      <c r="D255" s="34"/>
      <c r="E255" s="27"/>
      <c r="F255" s="29">
        <v>0</v>
      </c>
    </row>
    <row r="256" spans="1:6" x14ac:dyDescent="0.2">
      <c r="A256" s="14" t="s">
        <v>593</v>
      </c>
      <c r="B256" s="15" t="s">
        <v>594</v>
      </c>
      <c r="C256" s="26"/>
      <c r="D256" s="30"/>
      <c r="E256" s="28"/>
      <c r="F256" s="29">
        <v>0</v>
      </c>
    </row>
    <row r="257" spans="1:6" x14ac:dyDescent="0.2">
      <c r="A257" s="14" t="s">
        <v>595</v>
      </c>
      <c r="B257" s="15" t="s">
        <v>596</v>
      </c>
      <c r="C257" s="26"/>
      <c r="D257" s="26"/>
      <c r="E257" s="28"/>
      <c r="F257" s="29">
        <v>0</v>
      </c>
    </row>
    <row r="258" spans="1:6" x14ac:dyDescent="0.2">
      <c r="A258" s="14" t="s">
        <v>597</v>
      </c>
      <c r="B258" s="15" t="s">
        <v>598</v>
      </c>
      <c r="C258" s="26"/>
      <c r="D258" s="26"/>
      <c r="E258" s="28"/>
      <c r="F258" s="29">
        <v>0</v>
      </c>
    </row>
    <row r="259" spans="1:6" x14ac:dyDescent="0.2">
      <c r="A259" s="14" t="s">
        <v>599</v>
      </c>
      <c r="B259" s="15" t="s">
        <v>600</v>
      </c>
      <c r="C259" s="26"/>
      <c r="D259" s="26"/>
      <c r="E259" s="28"/>
      <c r="F259" s="29">
        <v>0</v>
      </c>
    </row>
    <row r="260" spans="1:6" x14ac:dyDescent="0.2">
      <c r="A260" s="14" t="s">
        <v>601</v>
      </c>
      <c r="B260" s="15" t="s">
        <v>602</v>
      </c>
      <c r="C260" s="26"/>
      <c r="D260" s="26"/>
      <c r="E260" s="28"/>
      <c r="F260" s="29">
        <v>0</v>
      </c>
    </row>
    <row r="261" spans="1:6" x14ac:dyDescent="0.2">
      <c r="A261" s="14" t="s">
        <v>603</v>
      </c>
      <c r="B261" s="15" t="s">
        <v>604</v>
      </c>
      <c r="C261" s="26"/>
      <c r="D261" s="26"/>
      <c r="E261" s="28"/>
      <c r="F261" s="29">
        <v>0</v>
      </c>
    </row>
    <row r="262" spans="1:6" x14ac:dyDescent="0.2">
      <c r="A262" s="14" t="s">
        <v>605</v>
      </c>
      <c r="B262" s="15" t="s">
        <v>606</v>
      </c>
      <c r="C262" s="26"/>
      <c r="D262" s="26"/>
      <c r="E262" s="28"/>
      <c r="F262" s="29">
        <v>0</v>
      </c>
    </row>
    <row r="263" spans="1:6" x14ac:dyDescent="0.2">
      <c r="A263" s="14" t="s">
        <v>607</v>
      </c>
      <c r="B263" s="15" t="s">
        <v>608</v>
      </c>
      <c r="C263" s="26"/>
      <c r="D263" s="30"/>
      <c r="E263" s="28"/>
      <c r="F263" s="29">
        <v>0</v>
      </c>
    </row>
    <row r="264" spans="1:6" x14ac:dyDescent="0.2">
      <c r="A264" s="14" t="s">
        <v>609</v>
      </c>
      <c r="B264" s="15" t="s">
        <v>610</v>
      </c>
      <c r="C264" s="26"/>
      <c r="D264" s="26"/>
      <c r="E264" s="28"/>
      <c r="F264" s="29">
        <v>0</v>
      </c>
    </row>
    <row r="265" spans="1:6" x14ac:dyDescent="0.2">
      <c r="A265" s="14" t="s">
        <v>611</v>
      </c>
      <c r="B265" s="15" t="s">
        <v>612</v>
      </c>
      <c r="C265" s="26"/>
      <c r="D265" s="26"/>
      <c r="E265" s="28"/>
      <c r="F265" s="29">
        <v>0</v>
      </c>
    </row>
    <row r="266" spans="1:6" x14ac:dyDescent="0.2">
      <c r="A266" s="14" t="s">
        <v>613</v>
      </c>
      <c r="B266" s="15" t="s">
        <v>614</v>
      </c>
      <c r="C266" s="26"/>
      <c r="D266" s="26"/>
      <c r="E266" s="28"/>
      <c r="F266" s="29">
        <v>0</v>
      </c>
    </row>
    <row r="267" spans="1:6" x14ac:dyDescent="0.2">
      <c r="A267" s="14" t="s">
        <v>615</v>
      </c>
      <c r="B267" s="15" t="s">
        <v>616</v>
      </c>
      <c r="C267" s="26"/>
      <c r="D267" s="26"/>
      <c r="E267" s="28"/>
      <c r="F267" s="29">
        <v>0</v>
      </c>
    </row>
    <row r="268" spans="1:6" x14ac:dyDescent="0.2">
      <c r="A268" s="14" t="s">
        <v>617</v>
      </c>
      <c r="B268" s="15" t="s">
        <v>618</v>
      </c>
      <c r="C268" s="26"/>
      <c r="D268" s="30"/>
      <c r="E268" s="28"/>
      <c r="F268" s="29">
        <v>0</v>
      </c>
    </row>
    <row r="269" spans="1:6" x14ac:dyDescent="0.2">
      <c r="A269" s="14" t="s">
        <v>619</v>
      </c>
      <c r="B269" s="15" t="s">
        <v>620</v>
      </c>
      <c r="C269" s="26"/>
      <c r="D269" s="26"/>
      <c r="E269" s="28"/>
      <c r="F269" s="29">
        <v>0</v>
      </c>
    </row>
    <row r="270" spans="1:6" x14ac:dyDescent="0.2">
      <c r="A270" s="14" t="s">
        <v>625</v>
      </c>
      <c r="B270" s="15" t="s">
        <v>626</v>
      </c>
      <c r="C270" s="26"/>
      <c r="D270" s="26"/>
      <c r="E270" s="28"/>
      <c r="F270" s="29">
        <v>0</v>
      </c>
    </row>
    <row r="271" spans="1:6" x14ac:dyDescent="0.2">
      <c r="A271" s="14" t="s">
        <v>627</v>
      </c>
      <c r="B271" s="15" t="s">
        <v>628</v>
      </c>
      <c r="C271" s="26"/>
      <c r="D271" s="30"/>
      <c r="E271" s="28"/>
      <c r="F271" s="29">
        <v>0</v>
      </c>
    </row>
    <row r="272" spans="1:6" x14ac:dyDescent="0.2">
      <c r="A272" s="13" t="s">
        <v>629</v>
      </c>
      <c r="B272" s="25" t="s">
        <v>630</v>
      </c>
      <c r="C272" s="26"/>
      <c r="D272" s="27">
        <f>SUM(C273:C290)</f>
        <v>0</v>
      </c>
      <c r="E272" s="28"/>
      <c r="F272" s="29">
        <v>0</v>
      </c>
    </row>
    <row r="273" spans="1:6" x14ac:dyDescent="0.2">
      <c r="A273" s="14" t="s">
        <v>631</v>
      </c>
      <c r="B273" s="15" t="s">
        <v>632</v>
      </c>
      <c r="C273" s="26"/>
      <c r="D273" s="26"/>
      <c r="E273" s="28"/>
      <c r="F273" s="29">
        <v>0</v>
      </c>
    </row>
    <row r="274" spans="1:6" x14ac:dyDescent="0.2">
      <c r="A274" s="14" t="s">
        <v>633</v>
      </c>
      <c r="B274" s="15" t="s">
        <v>634</v>
      </c>
      <c r="C274" s="26"/>
      <c r="D274" s="26"/>
      <c r="E274" s="28"/>
      <c r="F274" s="29">
        <v>0</v>
      </c>
    </row>
    <row r="275" spans="1:6" ht="23.6" x14ac:dyDescent="0.2">
      <c r="A275" s="14" t="s">
        <v>635</v>
      </c>
      <c r="B275" s="15" t="s">
        <v>636</v>
      </c>
      <c r="C275" s="26"/>
      <c r="D275" s="26"/>
      <c r="E275" s="28"/>
      <c r="F275" s="29">
        <v>0</v>
      </c>
    </row>
    <row r="276" spans="1:6" ht="23.6" x14ac:dyDescent="0.2">
      <c r="A276" s="14" t="s">
        <v>637</v>
      </c>
      <c r="B276" s="15" t="s">
        <v>638</v>
      </c>
      <c r="C276" s="26"/>
      <c r="D276" s="26"/>
      <c r="E276" s="28"/>
      <c r="F276" s="29">
        <v>0</v>
      </c>
    </row>
    <row r="277" spans="1:6" ht="23.6" x14ac:dyDescent="0.2">
      <c r="A277" s="14" t="s">
        <v>639</v>
      </c>
      <c r="B277" s="15" t="s">
        <v>640</v>
      </c>
      <c r="C277" s="26"/>
      <c r="D277" s="26"/>
      <c r="E277" s="28"/>
      <c r="F277" s="29">
        <v>0</v>
      </c>
    </row>
    <row r="278" spans="1:6" ht="23.6" x14ac:dyDescent="0.2">
      <c r="A278" s="14" t="s">
        <v>641</v>
      </c>
      <c r="B278" s="15" t="s">
        <v>642</v>
      </c>
      <c r="C278" s="26"/>
      <c r="D278" s="30"/>
      <c r="E278" s="28"/>
      <c r="F278" s="29">
        <v>0</v>
      </c>
    </row>
    <row r="279" spans="1:6" ht="23.6" x14ac:dyDescent="0.2">
      <c r="A279" s="14" t="s">
        <v>643</v>
      </c>
      <c r="B279" s="15" t="s">
        <v>644</v>
      </c>
      <c r="C279" s="26"/>
      <c r="D279" s="26"/>
      <c r="E279" s="28"/>
      <c r="F279" s="29">
        <v>0</v>
      </c>
    </row>
    <row r="280" spans="1:6" ht="23.6" x14ac:dyDescent="0.2">
      <c r="A280" s="14" t="s">
        <v>645</v>
      </c>
      <c r="B280" s="15" t="s">
        <v>646</v>
      </c>
      <c r="C280" s="26"/>
      <c r="D280" s="30"/>
      <c r="E280" s="28"/>
      <c r="F280" s="29">
        <v>0</v>
      </c>
    </row>
    <row r="281" spans="1:6" x14ac:dyDescent="0.2">
      <c r="A281" s="14" t="s">
        <v>647</v>
      </c>
      <c r="B281" s="15" t="s">
        <v>648</v>
      </c>
      <c r="C281" s="26"/>
      <c r="D281" s="26"/>
      <c r="E281" s="28"/>
      <c r="F281" s="29">
        <v>0</v>
      </c>
    </row>
    <row r="282" spans="1:6" x14ac:dyDescent="0.2">
      <c r="A282" s="14" t="s">
        <v>649</v>
      </c>
      <c r="B282" s="15" t="s">
        <v>650</v>
      </c>
      <c r="C282" s="26"/>
      <c r="D282" s="26"/>
      <c r="E282" s="28"/>
      <c r="F282" s="29">
        <v>0</v>
      </c>
    </row>
    <row r="283" spans="1:6" x14ac:dyDescent="0.2">
      <c r="A283" s="14" t="s">
        <v>655</v>
      </c>
      <c r="B283" s="15" t="s">
        <v>656</v>
      </c>
      <c r="C283" s="26"/>
      <c r="D283" s="26"/>
      <c r="E283" s="28"/>
      <c r="F283" s="29">
        <v>0</v>
      </c>
    </row>
    <row r="284" spans="1:6" x14ac:dyDescent="0.2">
      <c r="A284" s="14" t="s">
        <v>657</v>
      </c>
      <c r="B284" s="15" t="s">
        <v>658</v>
      </c>
      <c r="C284" s="26"/>
      <c r="D284" s="26"/>
      <c r="E284" s="28"/>
      <c r="F284" s="29">
        <v>0</v>
      </c>
    </row>
    <row r="285" spans="1:6" ht="23.6" x14ac:dyDescent="0.2">
      <c r="A285" s="14" t="s">
        <v>659</v>
      </c>
      <c r="B285" s="15" t="s">
        <v>660</v>
      </c>
      <c r="C285" s="26"/>
      <c r="D285" s="26"/>
      <c r="E285" s="28"/>
      <c r="F285" s="29">
        <v>0</v>
      </c>
    </row>
    <row r="286" spans="1:6" ht="23.6" x14ac:dyDescent="0.2">
      <c r="A286" s="14" t="s">
        <v>661</v>
      </c>
      <c r="B286" s="15" t="s">
        <v>662</v>
      </c>
      <c r="C286" s="26"/>
      <c r="D286" s="26"/>
      <c r="E286" s="28"/>
      <c r="F286" s="29">
        <v>0</v>
      </c>
    </row>
    <row r="287" spans="1:6" x14ac:dyDescent="0.2">
      <c r="A287" s="14" t="s">
        <v>663</v>
      </c>
      <c r="B287" s="15" t="s">
        <v>664</v>
      </c>
      <c r="C287" s="26"/>
      <c r="D287" s="26"/>
      <c r="E287" s="28"/>
      <c r="F287" s="29">
        <v>0</v>
      </c>
    </row>
    <row r="288" spans="1:6" x14ac:dyDescent="0.2">
      <c r="A288" s="14" t="s">
        <v>665</v>
      </c>
      <c r="B288" s="15" t="s">
        <v>666</v>
      </c>
      <c r="C288" s="26"/>
      <c r="D288" s="26"/>
      <c r="E288" s="28"/>
      <c r="F288" s="29">
        <v>0</v>
      </c>
    </row>
    <row r="289" spans="1:6" x14ac:dyDescent="0.2">
      <c r="A289" s="14" t="s">
        <v>667</v>
      </c>
      <c r="B289" s="15" t="s">
        <v>668</v>
      </c>
      <c r="C289" s="26"/>
      <c r="D289" s="30"/>
      <c r="E289" s="28"/>
      <c r="F289" s="29">
        <v>0</v>
      </c>
    </row>
    <row r="290" spans="1:6" x14ac:dyDescent="0.2">
      <c r="A290" s="14" t="s">
        <v>669</v>
      </c>
      <c r="B290" s="15" t="s">
        <v>670</v>
      </c>
      <c r="C290" s="26"/>
      <c r="D290" s="26"/>
      <c r="E290" s="28"/>
      <c r="F290" s="29">
        <v>0</v>
      </c>
    </row>
    <row r="291" spans="1:6" x14ac:dyDescent="0.2">
      <c r="A291" s="13" t="s">
        <v>671</v>
      </c>
      <c r="B291" s="25" t="s">
        <v>672</v>
      </c>
      <c r="C291" s="26"/>
      <c r="D291" s="27">
        <f>SUM(C292:C307)</f>
        <v>0</v>
      </c>
      <c r="E291" s="28"/>
      <c r="F291" s="29">
        <v>0</v>
      </c>
    </row>
    <row r="292" spans="1:6" ht="23.6" x14ac:dyDescent="0.2">
      <c r="A292" s="14" t="s">
        <v>673</v>
      </c>
      <c r="B292" s="15" t="s">
        <v>674</v>
      </c>
      <c r="C292" s="26"/>
      <c r="D292" s="26"/>
      <c r="E292" s="28"/>
      <c r="F292" s="29">
        <v>0</v>
      </c>
    </row>
    <row r="293" spans="1:6" ht="23.6" x14ac:dyDescent="0.2">
      <c r="A293" s="14" t="s">
        <v>675</v>
      </c>
      <c r="B293" s="15" t="s">
        <v>676</v>
      </c>
      <c r="C293" s="26"/>
      <c r="D293" s="26"/>
      <c r="E293" s="28"/>
      <c r="F293" s="29">
        <v>0</v>
      </c>
    </row>
    <row r="294" spans="1:6" x14ac:dyDescent="0.2">
      <c r="A294" s="14" t="s">
        <v>677</v>
      </c>
      <c r="B294" s="15" t="s">
        <v>678</v>
      </c>
      <c r="C294" s="26"/>
      <c r="D294" s="26"/>
      <c r="E294" s="28"/>
      <c r="F294" s="29">
        <v>0</v>
      </c>
    </row>
    <row r="295" spans="1:6" x14ac:dyDescent="0.2">
      <c r="A295" s="14" t="s">
        <v>679</v>
      </c>
      <c r="B295" s="15" t="s">
        <v>680</v>
      </c>
      <c r="C295" s="26"/>
      <c r="D295" s="26"/>
      <c r="E295" s="28"/>
      <c r="F295" s="29">
        <v>0</v>
      </c>
    </row>
    <row r="296" spans="1:6" ht="23.6" x14ac:dyDescent="0.2">
      <c r="A296" s="14" t="s">
        <v>681</v>
      </c>
      <c r="B296" s="15" t="s">
        <v>682</v>
      </c>
      <c r="C296" s="26"/>
      <c r="D296" s="26"/>
      <c r="E296" s="28"/>
      <c r="F296" s="29">
        <v>0</v>
      </c>
    </row>
    <row r="297" spans="1:6" ht="23.6" x14ac:dyDescent="0.2">
      <c r="A297" s="14" t="s">
        <v>683</v>
      </c>
      <c r="B297" s="15" t="s">
        <v>684</v>
      </c>
      <c r="C297" s="26"/>
      <c r="D297" s="26"/>
      <c r="E297" s="28"/>
      <c r="F297" s="29">
        <v>0</v>
      </c>
    </row>
    <row r="298" spans="1:6" ht="23.6" x14ac:dyDescent="0.2">
      <c r="A298" s="14" t="s">
        <v>685</v>
      </c>
      <c r="B298" s="15" t="s">
        <v>686</v>
      </c>
      <c r="C298" s="26"/>
      <c r="D298" s="26"/>
      <c r="E298" s="28"/>
      <c r="F298" s="29">
        <v>0</v>
      </c>
    </row>
    <row r="299" spans="1:6" ht="23.6" x14ac:dyDescent="0.2">
      <c r="A299" s="14" t="s">
        <v>687</v>
      </c>
      <c r="B299" s="15" t="s">
        <v>688</v>
      </c>
      <c r="C299" s="26"/>
      <c r="D299" s="30"/>
      <c r="E299" s="28"/>
      <c r="F299" s="29">
        <v>0</v>
      </c>
    </row>
    <row r="300" spans="1:6" x14ac:dyDescent="0.2">
      <c r="A300" s="14" t="s">
        <v>689</v>
      </c>
      <c r="B300" s="15" t="s">
        <v>690</v>
      </c>
      <c r="C300" s="26"/>
      <c r="D300" s="26"/>
      <c r="E300" s="28"/>
      <c r="F300" s="29">
        <v>0</v>
      </c>
    </row>
    <row r="301" spans="1:6" x14ac:dyDescent="0.2">
      <c r="A301" s="14" t="s">
        <v>691</v>
      </c>
      <c r="B301" s="15" t="s">
        <v>692</v>
      </c>
      <c r="C301" s="26"/>
      <c r="D301" s="26"/>
      <c r="E301" s="28"/>
      <c r="F301" s="29">
        <v>0</v>
      </c>
    </row>
    <row r="302" spans="1:6" x14ac:dyDescent="0.2">
      <c r="A302" s="14" t="s">
        <v>693</v>
      </c>
      <c r="B302" s="15" t="s">
        <v>694</v>
      </c>
      <c r="C302" s="26"/>
      <c r="D302" s="26"/>
      <c r="E302" s="28"/>
      <c r="F302" s="29">
        <v>0</v>
      </c>
    </row>
    <row r="303" spans="1:6" x14ac:dyDescent="0.2">
      <c r="A303" s="14" t="s">
        <v>695</v>
      </c>
      <c r="B303" s="15" t="s">
        <v>696</v>
      </c>
      <c r="C303" s="26"/>
      <c r="D303" s="26"/>
      <c r="E303" s="28"/>
      <c r="F303" s="29">
        <v>0</v>
      </c>
    </row>
    <row r="304" spans="1:6" ht="23.6" x14ac:dyDescent="0.2">
      <c r="A304" s="14" t="s">
        <v>697</v>
      </c>
      <c r="B304" s="15" t="s">
        <v>698</v>
      </c>
      <c r="C304" s="26"/>
      <c r="D304" s="30"/>
      <c r="E304" s="28"/>
      <c r="F304" s="29">
        <v>0</v>
      </c>
    </row>
    <row r="305" spans="1:6" ht="23.6" x14ac:dyDescent="0.2">
      <c r="A305" s="14" t="s">
        <v>699</v>
      </c>
      <c r="B305" s="15" t="s">
        <v>700</v>
      </c>
      <c r="C305" s="26"/>
      <c r="D305" s="26"/>
      <c r="E305" s="28"/>
      <c r="F305" s="29">
        <v>0</v>
      </c>
    </row>
    <row r="306" spans="1:6" x14ac:dyDescent="0.2">
      <c r="A306" s="14" t="s">
        <v>701</v>
      </c>
      <c r="B306" s="15" t="s">
        <v>702</v>
      </c>
      <c r="C306" s="26"/>
      <c r="D306" s="26"/>
      <c r="E306" s="28"/>
      <c r="F306" s="29">
        <v>0</v>
      </c>
    </row>
    <row r="307" spans="1:6" x14ac:dyDescent="0.2">
      <c r="A307" s="14" t="s">
        <v>703</v>
      </c>
      <c r="B307" s="15" t="s">
        <v>704</v>
      </c>
      <c r="C307" s="26"/>
      <c r="D307" s="26"/>
      <c r="E307" s="28"/>
      <c r="F307" s="29">
        <v>0</v>
      </c>
    </row>
    <row r="308" spans="1:6" x14ac:dyDescent="0.2">
      <c r="A308" s="13" t="s">
        <v>705</v>
      </c>
      <c r="B308" s="25" t="s">
        <v>13</v>
      </c>
      <c r="C308" s="26"/>
      <c r="D308" s="27">
        <f>SUM(C309:C327)</f>
        <v>0</v>
      </c>
      <c r="E308" s="28"/>
      <c r="F308" s="29">
        <v>0</v>
      </c>
    </row>
    <row r="309" spans="1:6" x14ac:dyDescent="0.2">
      <c r="A309" s="14" t="s">
        <v>706</v>
      </c>
      <c r="B309" s="15" t="s">
        <v>707</v>
      </c>
      <c r="C309" s="26"/>
      <c r="D309" s="26"/>
      <c r="E309" s="28"/>
      <c r="F309" s="29">
        <v>0</v>
      </c>
    </row>
    <row r="310" spans="1:6" x14ac:dyDescent="0.2">
      <c r="A310" s="14" t="s">
        <v>708</v>
      </c>
      <c r="B310" s="15" t="s">
        <v>709</v>
      </c>
      <c r="C310" s="26"/>
      <c r="D310" s="26"/>
      <c r="E310" s="28"/>
      <c r="F310" s="29">
        <v>0</v>
      </c>
    </row>
    <row r="311" spans="1:6" x14ac:dyDescent="0.2">
      <c r="A311" s="14" t="s">
        <v>710</v>
      </c>
      <c r="B311" s="15" t="s">
        <v>711</v>
      </c>
      <c r="C311" s="26"/>
      <c r="D311" s="26"/>
      <c r="E311" s="28"/>
      <c r="F311" s="29">
        <v>0</v>
      </c>
    </row>
    <row r="312" spans="1:6" x14ac:dyDescent="0.2">
      <c r="A312" s="14" t="s">
        <v>712</v>
      </c>
      <c r="B312" s="15" t="s">
        <v>713</v>
      </c>
      <c r="C312" s="26"/>
      <c r="D312" s="26"/>
      <c r="E312" s="28"/>
      <c r="F312" s="29">
        <v>0</v>
      </c>
    </row>
    <row r="313" spans="1:6" x14ac:dyDescent="0.2">
      <c r="A313" s="14" t="s">
        <v>714</v>
      </c>
      <c r="B313" s="15" t="s">
        <v>715</v>
      </c>
      <c r="C313" s="26"/>
      <c r="D313" s="26"/>
      <c r="E313" s="28"/>
      <c r="F313" s="29">
        <v>0</v>
      </c>
    </row>
    <row r="314" spans="1:6" x14ac:dyDescent="0.2">
      <c r="A314" s="14" t="s">
        <v>716</v>
      </c>
      <c r="B314" s="15" t="s">
        <v>717</v>
      </c>
      <c r="C314" s="34"/>
      <c r="D314" s="34"/>
      <c r="E314" s="27"/>
      <c r="F314" s="29">
        <v>0</v>
      </c>
    </row>
    <row r="315" spans="1:6" x14ac:dyDescent="0.2">
      <c r="A315" s="14" t="s">
        <v>718</v>
      </c>
      <c r="B315" s="15" t="s">
        <v>719</v>
      </c>
      <c r="C315" s="26"/>
      <c r="D315" s="30"/>
      <c r="E315" s="28"/>
      <c r="F315" s="29">
        <v>0</v>
      </c>
    </row>
    <row r="316" spans="1:6" x14ac:dyDescent="0.2">
      <c r="A316" s="14" t="s">
        <v>720</v>
      </c>
      <c r="B316" s="15" t="s">
        <v>721</v>
      </c>
      <c r="C316" s="26"/>
      <c r="D316" s="26"/>
      <c r="E316" s="28"/>
      <c r="F316" s="29">
        <v>0</v>
      </c>
    </row>
    <row r="317" spans="1:6" x14ac:dyDescent="0.2">
      <c r="A317" s="14" t="s">
        <v>722</v>
      </c>
      <c r="B317" s="15" t="s">
        <v>723</v>
      </c>
      <c r="C317" s="26"/>
      <c r="D317" s="26"/>
      <c r="E317" s="28"/>
      <c r="F317" s="29">
        <v>0</v>
      </c>
    </row>
    <row r="318" spans="1:6" x14ac:dyDescent="0.2">
      <c r="A318" s="14" t="s">
        <v>724</v>
      </c>
      <c r="B318" s="15" t="s">
        <v>725</v>
      </c>
      <c r="C318" s="26"/>
      <c r="D318" s="26"/>
      <c r="E318" s="28"/>
      <c r="F318" s="29">
        <v>0</v>
      </c>
    </row>
    <row r="319" spans="1:6" x14ac:dyDescent="0.2">
      <c r="A319" s="14" t="s">
        <v>726</v>
      </c>
      <c r="B319" s="15" t="s">
        <v>727</v>
      </c>
      <c r="C319" s="26"/>
      <c r="D319" s="26"/>
      <c r="E319" s="28"/>
      <c r="F319" s="29">
        <v>0</v>
      </c>
    </row>
    <row r="320" spans="1:6" x14ac:dyDescent="0.2">
      <c r="A320" s="14" t="s">
        <v>728</v>
      </c>
      <c r="B320" s="15" t="s">
        <v>729</v>
      </c>
      <c r="C320" s="26"/>
      <c r="D320" s="26"/>
      <c r="E320" s="28"/>
      <c r="F320" s="29">
        <v>0</v>
      </c>
    </row>
    <row r="321" spans="1:6" x14ac:dyDescent="0.2">
      <c r="A321" s="14" t="s">
        <v>730</v>
      </c>
      <c r="B321" s="15" t="s">
        <v>731</v>
      </c>
      <c r="C321" s="26"/>
      <c r="D321" s="26"/>
      <c r="E321" s="28"/>
      <c r="F321" s="29">
        <v>0</v>
      </c>
    </row>
    <row r="322" spans="1:6" x14ac:dyDescent="0.2">
      <c r="A322" s="14" t="s">
        <v>732</v>
      </c>
      <c r="B322" s="15" t="s">
        <v>733</v>
      </c>
      <c r="C322" s="26"/>
      <c r="D322" s="26"/>
      <c r="E322" s="28"/>
      <c r="F322" s="29">
        <v>0</v>
      </c>
    </row>
    <row r="323" spans="1:6" x14ac:dyDescent="0.2">
      <c r="A323" s="14" t="s">
        <v>734</v>
      </c>
      <c r="B323" s="15" t="s">
        <v>735</v>
      </c>
      <c r="C323" s="26"/>
      <c r="D323" s="26"/>
      <c r="E323" s="28"/>
      <c r="F323" s="29">
        <v>0</v>
      </c>
    </row>
    <row r="324" spans="1:6" x14ac:dyDescent="0.2">
      <c r="A324" s="14" t="s">
        <v>736</v>
      </c>
      <c r="B324" s="15" t="s">
        <v>737</v>
      </c>
      <c r="C324" s="26"/>
      <c r="D324" s="30"/>
      <c r="E324" s="28"/>
      <c r="F324" s="29">
        <v>0</v>
      </c>
    </row>
    <row r="325" spans="1:6" x14ac:dyDescent="0.2">
      <c r="A325" s="14" t="s">
        <v>738</v>
      </c>
      <c r="B325" s="15" t="s">
        <v>739</v>
      </c>
      <c r="C325" s="26"/>
      <c r="D325" s="26"/>
      <c r="E325" s="28"/>
      <c r="F325" s="29">
        <v>0</v>
      </c>
    </row>
    <row r="326" spans="1:6" x14ac:dyDescent="0.2">
      <c r="A326" s="14" t="s">
        <v>740</v>
      </c>
      <c r="B326" s="15" t="s">
        <v>741</v>
      </c>
      <c r="C326" s="26"/>
      <c r="D326" s="26"/>
      <c r="E326" s="28"/>
      <c r="F326" s="29">
        <v>0</v>
      </c>
    </row>
    <row r="327" spans="1:6" x14ac:dyDescent="0.2">
      <c r="A327" s="14" t="s">
        <v>742</v>
      </c>
      <c r="B327" s="15" t="s">
        <v>743</v>
      </c>
      <c r="C327" s="26"/>
      <c r="D327" s="26"/>
      <c r="E327" s="28"/>
      <c r="F327" s="29">
        <v>0</v>
      </c>
    </row>
    <row r="328" spans="1:6" x14ac:dyDescent="0.2">
      <c r="A328" s="13" t="s">
        <v>744</v>
      </c>
      <c r="B328" s="25" t="s">
        <v>745</v>
      </c>
      <c r="C328" s="26"/>
      <c r="D328" s="27">
        <f>SUM(C329:C341)</f>
        <v>0</v>
      </c>
      <c r="E328" s="28"/>
      <c r="F328" s="29">
        <v>0</v>
      </c>
    </row>
    <row r="329" spans="1:6" x14ac:dyDescent="0.2">
      <c r="A329" s="14" t="s">
        <v>746</v>
      </c>
      <c r="B329" s="15" t="s">
        <v>747</v>
      </c>
      <c r="C329" s="26"/>
      <c r="D329" s="26"/>
      <c r="E329" s="28"/>
      <c r="F329" s="29">
        <v>0</v>
      </c>
    </row>
    <row r="330" spans="1:6" x14ac:dyDescent="0.2">
      <c r="A330" s="14" t="s">
        <v>748</v>
      </c>
      <c r="B330" s="15" t="s">
        <v>749</v>
      </c>
      <c r="C330" s="26"/>
      <c r="D330" s="26"/>
      <c r="E330" s="28"/>
      <c r="F330" s="29">
        <v>0</v>
      </c>
    </row>
    <row r="331" spans="1:6" x14ac:dyDescent="0.2">
      <c r="A331" s="14" t="s">
        <v>750</v>
      </c>
      <c r="B331" s="15" t="s">
        <v>751</v>
      </c>
      <c r="C331" s="26"/>
      <c r="D331" s="26"/>
      <c r="E331" s="28"/>
      <c r="F331" s="29">
        <v>0</v>
      </c>
    </row>
    <row r="332" spans="1:6" x14ac:dyDescent="0.2">
      <c r="A332" s="14" t="s">
        <v>752</v>
      </c>
      <c r="B332" s="15" t="s">
        <v>753</v>
      </c>
      <c r="C332" s="26"/>
      <c r="D332" s="26"/>
      <c r="E332" s="28"/>
      <c r="F332" s="29">
        <v>0</v>
      </c>
    </row>
    <row r="333" spans="1:6" x14ac:dyDescent="0.2">
      <c r="A333" s="14" t="s">
        <v>754</v>
      </c>
      <c r="B333" s="15" t="s">
        <v>755</v>
      </c>
      <c r="C333" s="26"/>
      <c r="D333" s="30"/>
      <c r="E333" s="28"/>
      <c r="F333" s="29">
        <v>0</v>
      </c>
    </row>
    <row r="334" spans="1:6" x14ac:dyDescent="0.2">
      <c r="A334" s="14" t="s">
        <v>756</v>
      </c>
      <c r="B334" s="15" t="s">
        <v>757</v>
      </c>
      <c r="C334" s="26"/>
      <c r="D334" s="26"/>
      <c r="E334" s="28"/>
      <c r="F334" s="29">
        <v>0</v>
      </c>
    </row>
    <row r="335" spans="1:6" x14ac:dyDescent="0.2">
      <c r="A335" s="14" t="s">
        <v>758</v>
      </c>
      <c r="B335" s="15" t="s">
        <v>759</v>
      </c>
      <c r="C335" s="26"/>
      <c r="D335" s="26"/>
      <c r="E335" s="28"/>
      <c r="F335" s="29">
        <v>0</v>
      </c>
    </row>
    <row r="336" spans="1:6" x14ac:dyDescent="0.2">
      <c r="A336" s="14" t="s">
        <v>760</v>
      </c>
      <c r="B336" s="15" t="s">
        <v>761</v>
      </c>
      <c r="C336" s="34"/>
      <c r="D336" s="34"/>
      <c r="E336" s="27"/>
      <c r="F336" s="29">
        <v>0</v>
      </c>
    </row>
    <row r="337" spans="1:6" x14ac:dyDescent="0.2">
      <c r="A337" s="14" t="s">
        <v>762</v>
      </c>
      <c r="B337" s="15" t="s">
        <v>763</v>
      </c>
      <c r="C337" s="26"/>
      <c r="D337" s="30"/>
      <c r="E337" s="28"/>
      <c r="F337" s="29">
        <v>0</v>
      </c>
    </row>
    <row r="338" spans="1:6" x14ac:dyDescent="0.2">
      <c r="A338" s="14" t="s">
        <v>764</v>
      </c>
      <c r="B338" s="15" t="s">
        <v>765</v>
      </c>
      <c r="C338" s="26"/>
      <c r="D338" s="26"/>
      <c r="E338" s="28"/>
      <c r="F338" s="29">
        <v>0</v>
      </c>
    </row>
    <row r="339" spans="1:6" x14ac:dyDescent="0.2">
      <c r="A339" s="14" t="s">
        <v>766</v>
      </c>
      <c r="B339" s="15" t="s">
        <v>767</v>
      </c>
      <c r="C339" s="26"/>
      <c r="D339" s="26"/>
      <c r="E339" s="28"/>
      <c r="F339" s="29">
        <v>0</v>
      </c>
    </row>
    <row r="340" spans="1:6" x14ac:dyDescent="0.2">
      <c r="A340" s="14" t="s">
        <v>768</v>
      </c>
      <c r="B340" s="15" t="s">
        <v>769</v>
      </c>
      <c r="C340" s="26"/>
      <c r="D340" s="30"/>
      <c r="E340" s="28"/>
      <c r="F340" s="29">
        <v>0</v>
      </c>
    </row>
    <row r="341" spans="1:6" ht="23.6" x14ac:dyDescent="0.2">
      <c r="A341" s="14" t="s">
        <v>770</v>
      </c>
      <c r="B341" s="15" t="s">
        <v>771</v>
      </c>
      <c r="C341" s="26"/>
      <c r="D341" s="26"/>
      <c r="E341" s="28"/>
      <c r="F341" s="29">
        <v>0</v>
      </c>
    </row>
    <row r="342" spans="1:6" x14ac:dyDescent="0.2">
      <c r="A342" s="13" t="s">
        <v>772</v>
      </c>
      <c r="B342" s="25" t="s">
        <v>14</v>
      </c>
      <c r="C342" s="26"/>
      <c r="D342" s="27">
        <f>SUM(C343:C360)</f>
        <v>0</v>
      </c>
      <c r="E342" s="28"/>
      <c r="F342" s="29">
        <v>0</v>
      </c>
    </row>
    <row r="343" spans="1:6" x14ac:dyDescent="0.2">
      <c r="A343" s="14" t="s">
        <v>773</v>
      </c>
      <c r="B343" s="15" t="s">
        <v>774</v>
      </c>
      <c r="C343" s="26"/>
      <c r="D343" s="26"/>
      <c r="E343" s="28"/>
      <c r="F343" s="29">
        <v>0</v>
      </c>
    </row>
    <row r="344" spans="1:6" x14ac:dyDescent="0.2">
      <c r="A344" s="14" t="s">
        <v>775</v>
      </c>
      <c r="B344" s="15" t="s">
        <v>776</v>
      </c>
      <c r="C344" s="26"/>
      <c r="D344" s="26"/>
      <c r="E344" s="28"/>
      <c r="F344" s="29">
        <v>0</v>
      </c>
    </row>
    <row r="345" spans="1:6" x14ac:dyDescent="0.2">
      <c r="A345" s="14" t="s">
        <v>777</v>
      </c>
      <c r="B345" s="15" t="s">
        <v>778</v>
      </c>
      <c r="C345" s="26"/>
      <c r="D345" s="26"/>
      <c r="E345" s="28"/>
      <c r="F345" s="29">
        <v>0</v>
      </c>
    </row>
    <row r="346" spans="1:6" x14ac:dyDescent="0.2">
      <c r="A346" s="14" t="s">
        <v>779</v>
      </c>
      <c r="B346" s="15" t="s">
        <v>780</v>
      </c>
      <c r="C346" s="26"/>
      <c r="D346" s="26"/>
      <c r="E346" s="28"/>
      <c r="F346" s="29">
        <v>0</v>
      </c>
    </row>
    <row r="347" spans="1:6" x14ac:dyDescent="0.2">
      <c r="A347" s="14" t="s">
        <v>781</v>
      </c>
      <c r="B347" s="15" t="s">
        <v>782</v>
      </c>
      <c r="C347" s="26"/>
      <c r="D347" s="26"/>
      <c r="E347" s="28"/>
      <c r="F347" s="29">
        <v>0</v>
      </c>
    </row>
    <row r="348" spans="1:6" x14ac:dyDescent="0.2">
      <c r="A348" s="14" t="s">
        <v>783</v>
      </c>
      <c r="B348" s="15" t="s">
        <v>784</v>
      </c>
      <c r="C348" s="26"/>
      <c r="D348" s="26"/>
      <c r="E348" s="28"/>
      <c r="F348" s="29">
        <v>0</v>
      </c>
    </row>
    <row r="349" spans="1:6" x14ac:dyDescent="0.2">
      <c r="A349" s="14" t="s">
        <v>785</v>
      </c>
      <c r="B349" s="15" t="s">
        <v>786</v>
      </c>
      <c r="C349" s="26"/>
      <c r="D349" s="26"/>
      <c r="E349" s="28"/>
      <c r="F349" s="29">
        <v>0</v>
      </c>
    </row>
    <row r="350" spans="1:6" x14ac:dyDescent="0.2">
      <c r="A350" s="14" t="s">
        <v>787</v>
      </c>
      <c r="B350" s="15" t="s">
        <v>788</v>
      </c>
      <c r="C350" s="26"/>
      <c r="D350" s="30"/>
      <c r="E350" s="28"/>
      <c r="F350" s="29">
        <v>0</v>
      </c>
    </row>
    <row r="351" spans="1:6" x14ac:dyDescent="0.2">
      <c r="A351" s="14" t="s">
        <v>793</v>
      </c>
      <c r="B351" s="15" t="s">
        <v>794</v>
      </c>
      <c r="C351" s="26"/>
      <c r="D351" s="26"/>
      <c r="E351" s="28"/>
      <c r="F351" s="29">
        <v>0</v>
      </c>
    </row>
    <row r="352" spans="1:6" x14ac:dyDescent="0.2">
      <c r="A352" s="14" t="s">
        <v>795</v>
      </c>
      <c r="B352" s="15" t="s">
        <v>796</v>
      </c>
      <c r="C352" s="26"/>
      <c r="D352" s="26"/>
      <c r="E352" s="28"/>
      <c r="F352" s="29">
        <v>0</v>
      </c>
    </row>
    <row r="353" spans="1:6" x14ac:dyDescent="0.2">
      <c r="A353" s="14" t="s">
        <v>797</v>
      </c>
      <c r="B353" s="15" t="s">
        <v>798</v>
      </c>
      <c r="C353" s="26"/>
      <c r="D353" s="26"/>
      <c r="E353" s="28"/>
      <c r="F353" s="29">
        <v>0</v>
      </c>
    </row>
    <row r="354" spans="1:6" x14ac:dyDescent="0.2">
      <c r="A354" s="14" t="s">
        <v>799</v>
      </c>
      <c r="B354" s="15" t="s">
        <v>800</v>
      </c>
      <c r="C354" s="26"/>
      <c r="D354" s="26"/>
      <c r="E354" s="28"/>
      <c r="F354" s="29">
        <v>0</v>
      </c>
    </row>
    <row r="355" spans="1:6" x14ac:dyDescent="0.2">
      <c r="A355" s="14" t="s">
        <v>801</v>
      </c>
      <c r="B355" s="15" t="s">
        <v>802</v>
      </c>
      <c r="C355" s="26"/>
      <c r="D355" s="26"/>
      <c r="E355" s="28"/>
      <c r="F355" s="29">
        <v>0</v>
      </c>
    </row>
    <row r="356" spans="1:6" x14ac:dyDescent="0.2">
      <c r="A356" s="14" t="s">
        <v>803</v>
      </c>
      <c r="B356" s="15" t="s">
        <v>804</v>
      </c>
      <c r="C356" s="26"/>
      <c r="D356" s="26"/>
      <c r="E356" s="28"/>
      <c r="F356" s="29">
        <v>0</v>
      </c>
    </row>
    <row r="357" spans="1:6" x14ac:dyDescent="0.2">
      <c r="A357" s="14" t="s">
        <v>809</v>
      </c>
      <c r="B357" s="15" t="s">
        <v>14</v>
      </c>
      <c r="C357" s="26"/>
      <c r="D357" s="30"/>
      <c r="E357" s="28"/>
      <c r="F357" s="29">
        <v>0</v>
      </c>
    </row>
    <row r="358" spans="1:6" x14ac:dyDescent="0.2">
      <c r="A358" s="14" t="s">
        <v>810</v>
      </c>
      <c r="B358" s="15" t="s">
        <v>811</v>
      </c>
      <c r="C358" s="26"/>
      <c r="D358" s="26"/>
      <c r="E358" s="28"/>
      <c r="F358" s="29">
        <v>0</v>
      </c>
    </row>
    <row r="359" spans="1:6" x14ac:dyDescent="0.2">
      <c r="A359" s="14" t="s">
        <v>812</v>
      </c>
      <c r="B359" s="15" t="s">
        <v>813</v>
      </c>
      <c r="C359" s="26"/>
      <c r="D359" s="26"/>
      <c r="E359" s="28"/>
      <c r="F359" s="29">
        <v>0</v>
      </c>
    </row>
    <row r="360" spans="1:6" x14ac:dyDescent="0.2">
      <c r="A360" s="16" t="s">
        <v>814</v>
      </c>
      <c r="B360" s="21" t="s">
        <v>15</v>
      </c>
      <c r="C360" s="22"/>
      <c r="D360" s="22"/>
      <c r="E360" s="33">
        <f>SUM(D361:D388)</f>
        <v>0</v>
      </c>
      <c r="F360" s="24">
        <v>0</v>
      </c>
    </row>
    <row r="361" spans="1:6" x14ac:dyDescent="0.2">
      <c r="A361" s="13" t="s">
        <v>815</v>
      </c>
      <c r="B361" s="25" t="s">
        <v>816</v>
      </c>
      <c r="C361" s="26"/>
      <c r="D361" s="27">
        <f>SUM(C362:C366)</f>
        <v>0</v>
      </c>
      <c r="E361" s="28"/>
      <c r="F361" s="29">
        <v>0</v>
      </c>
    </row>
    <row r="362" spans="1:6" x14ac:dyDescent="0.2">
      <c r="A362" s="14" t="s">
        <v>831</v>
      </c>
      <c r="B362" s="15" t="s">
        <v>832</v>
      </c>
      <c r="C362" s="26"/>
      <c r="D362" s="26"/>
      <c r="E362" s="28"/>
      <c r="F362" s="29">
        <v>0</v>
      </c>
    </row>
    <row r="363" spans="1:6" x14ac:dyDescent="0.2">
      <c r="A363" s="14" t="s">
        <v>833</v>
      </c>
      <c r="B363" s="15" t="s">
        <v>834</v>
      </c>
      <c r="C363" s="26"/>
      <c r="D363" s="26"/>
      <c r="E363" s="28"/>
      <c r="F363" s="29">
        <v>0</v>
      </c>
    </row>
    <row r="364" spans="1:6" ht="23.6" x14ac:dyDescent="0.2">
      <c r="A364" s="14" t="s">
        <v>835</v>
      </c>
      <c r="B364" s="15" t="s">
        <v>836</v>
      </c>
      <c r="C364" s="26"/>
      <c r="D364" s="26"/>
      <c r="E364" s="28"/>
      <c r="F364" s="29">
        <v>0</v>
      </c>
    </row>
    <row r="365" spans="1:6" ht="23.6" x14ac:dyDescent="0.2">
      <c r="A365" s="14" t="s">
        <v>837</v>
      </c>
      <c r="B365" s="15" t="s">
        <v>838</v>
      </c>
      <c r="C365" s="26"/>
      <c r="D365" s="26"/>
      <c r="E365" s="28"/>
      <c r="F365" s="29">
        <v>0</v>
      </c>
    </row>
    <row r="366" spans="1:6" x14ac:dyDescent="0.2">
      <c r="A366" s="14" t="s">
        <v>839</v>
      </c>
      <c r="B366" s="15" t="s">
        <v>840</v>
      </c>
      <c r="C366" s="26"/>
      <c r="D366" s="26"/>
      <c r="E366" s="28"/>
      <c r="F366" s="29">
        <v>0</v>
      </c>
    </row>
    <row r="367" spans="1:6" x14ac:dyDescent="0.2">
      <c r="A367" s="13" t="s">
        <v>909</v>
      </c>
      <c r="B367" s="25" t="s">
        <v>20</v>
      </c>
      <c r="C367" s="26"/>
      <c r="D367" s="27">
        <f>SUM(C368:C383)</f>
        <v>0</v>
      </c>
      <c r="E367" s="28"/>
      <c r="F367" s="29">
        <v>0</v>
      </c>
    </row>
    <row r="368" spans="1:6" x14ac:dyDescent="0.2">
      <c r="A368" s="14" t="s">
        <v>910</v>
      </c>
      <c r="B368" s="15" t="s">
        <v>911</v>
      </c>
      <c r="C368" s="26"/>
      <c r="D368" s="26"/>
      <c r="E368" s="28"/>
      <c r="F368" s="29">
        <v>0</v>
      </c>
    </row>
    <row r="369" spans="1:6" x14ac:dyDescent="0.2">
      <c r="A369" s="14" t="s">
        <v>912</v>
      </c>
      <c r="B369" s="15" t="s">
        <v>913</v>
      </c>
      <c r="C369" s="26"/>
      <c r="D369" s="26"/>
      <c r="E369" s="28"/>
      <c r="F369" s="29">
        <v>0</v>
      </c>
    </row>
    <row r="370" spans="1:6" x14ac:dyDescent="0.2">
      <c r="A370" s="14" t="s">
        <v>914</v>
      </c>
      <c r="B370" s="15" t="s">
        <v>915</v>
      </c>
      <c r="C370" s="26"/>
      <c r="D370" s="26"/>
      <c r="E370" s="28"/>
      <c r="F370" s="29">
        <v>0</v>
      </c>
    </row>
    <row r="371" spans="1:6" x14ac:dyDescent="0.2">
      <c r="A371" s="14" t="s">
        <v>916</v>
      </c>
      <c r="B371" s="15" t="s">
        <v>917</v>
      </c>
      <c r="C371" s="26"/>
      <c r="D371" s="26"/>
      <c r="E371" s="28"/>
      <c r="F371" s="29">
        <v>0</v>
      </c>
    </row>
    <row r="372" spans="1:6" x14ac:dyDescent="0.2">
      <c r="A372" s="14" t="s">
        <v>918</v>
      </c>
      <c r="B372" s="15" t="s">
        <v>919</v>
      </c>
      <c r="C372" s="26"/>
      <c r="D372" s="26"/>
      <c r="E372" s="28"/>
      <c r="F372" s="29">
        <v>0</v>
      </c>
    </row>
    <row r="373" spans="1:6" x14ac:dyDescent="0.2">
      <c r="A373" s="14" t="s">
        <v>920</v>
      </c>
      <c r="B373" s="15" t="s">
        <v>921</v>
      </c>
      <c r="C373" s="26"/>
      <c r="D373" s="26"/>
      <c r="E373" s="28"/>
      <c r="F373" s="29">
        <v>0</v>
      </c>
    </row>
    <row r="374" spans="1:6" x14ac:dyDescent="0.2">
      <c r="A374" s="14" t="s">
        <v>922</v>
      </c>
      <c r="B374" s="15" t="s">
        <v>923</v>
      </c>
      <c r="C374" s="26"/>
      <c r="D374" s="26"/>
      <c r="E374" s="28"/>
      <c r="F374" s="29">
        <v>0</v>
      </c>
    </row>
    <row r="375" spans="1:6" x14ac:dyDescent="0.2">
      <c r="A375" s="14" t="s">
        <v>924</v>
      </c>
      <c r="B375" s="15" t="s">
        <v>925</v>
      </c>
      <c r="C375" s="26"/>
      <c r="D375" s="26"/>
      <c r="E375" s="28"/>
      <c r="F375" s="29">
        <v>0</v>
      </c>
    </row>
    <row r="376" spans="1:6" x14ac:dyDescent="0.2">
      <c r="A376" s="14" t="s">
        <v>926</v>
      </c>
      <c r="B376" s="15" t="s">
        <v>927</v>
      </c>
      <c r="C376" s="26"/>
      <c r="D376" s="26"/>
      <c r="E376" s="28"/>
      <c r="F376" s="29">
        <v>0</v>
      </c>
    </row>
    <row r="377" spans="1:6" x14ac:dyDescent="0.2">
      <c r="A377" s="14" t="s">
        <v>928</v>
      </c>
      <c r="B377" s="15" t="s">
        <v>929</v>
      </c>
      <c r="C377" s="26"/>
      <c r="D377" s="30"/>
      <c r="E377" s="28"/>
      <c r="F377" s="29">
        <v>0</v>
      </c>
    </row>
    <row r="378" spans="1:6" x14ac:dyDescent="0.2">
      <c r="A378" s="14" t="s">
        <v>930</v>
      </c>
      <c r="B378" s="15" t="s">
        <v>931</v>
      </c>
      <c r="C378" s="26"/>
      <c r="D378" s="26"/>
      <c r="E378" s="28"/>
      <c r="F378" s="29">
        <v>0</v>
      </c>
    </row>
    <row r="379" spans="1:6" x14ac:dyDescent="0.2">
      <c r="A379" s="14" t="s">
        <v>932</v>
      </c>
      <c r="B379" s="15" t="s">
        <v>933</v>
      </c>
      <c r="C379" s="26"/>
      <c r="D379" s="26"/>
      <c r="E379" s="28"/>
      <c r="F379" s="29">
        <v>0</v>
      </c>
    </row>
    <row r="380" spans="1:6" x14ac:dyDescent="0.2">
      <c r="A380" s="14" t="s">
        <v>934</v>
      </c>
      <c r="B380" s="15" t="s">
        <v>935</v>
      </c>
      <c r="C380" s="26"/>
      <c r="D380" s="30"/>
      <c r="E380" s="28"/>
      <c r="F380" s="29">
        <v>0</v>
      </c>
    </row>
    <row r="381" spans="1:6" x14ac:dyDescent="0.2">
      <c r="A381" s="14" t="s">
        <v>936</v>
      </c>
      <c r="B381" s="15" t="s">
        <v>937</v>
      </c>
      <c r="C381" s="26"/>
      <c r="D381" s="26"/>
      <c r="E381" s="28"/>
      <c r="F381" s="29">
        <v>0</v>
      </c>
    </row>
    <row r="382" spans="1:6" x14ac:dyDescent="0.2">
      <c r="A382" s="14" t="s">
        <v>938</v>
      </c>
      <c r="B382" s="15" t="s">
        <v>939</v>
      </c>
      <c r="C382" s="26"/>
      <c r="D382" s="26"/>
      <c r="E382" s="28"/>
      <c r="F382" s="29">
        <v>0</v>
      </c>
    </row>
    <row r="383" spans="1:6" x14ac:dyDescent="0.2">
      <c r="A383" s="14" t="s">
        <v>940</v>
      </c>
      <c r="B383" s="15" t="s">
        <v>941</v>
      </c>
      <c r="C383" s="26"/>
      <c r="D383" s="26"/>
      <c r="E383" s="28"/>
      <c r="F383" s="29">
        <v>0</v>
      </c>
    </row>
    <row r="384" spans="1:6" x14ac:dyDescent="0.2">
      <c r="A384" s="13" t="s">
        <v>942</v>
      </c>
      <c r="B384" s="25" t="s">
        <v>21</v>
      </c>
      <c r="C384" s="34"/>
      <c r="D384" s="27">
        <f>SUM(C385:C388)</f>
        <v>0</v>
      </c>
      <c r="E384" s="27"/>
      <c r="F384" s="29">
        <v>0</v>
      </c>
    </row>
    <row r="385" spans="1:6" x14ac:dyDescent="0.2">
      <c r="A385" s="14" t="s">
        <v>943</v>
      </c>
      <c r="B385" s="15" t="s">
        <v>944</v>
      </c>
      <c r="C385" s="26"/>
      <c r="D385" s="30"/>
      <c r="E385" s="28"/>
      <c r="F385" s="29">
        <v>0</v>
      </c>
    </row>
    <row r="386" spans="1:6" x14ac:dyDescent="0.2">
      <c r="A386" s="14" t="s">
        <v>945</v>
      </c>
      <c r="B386" s="15" t="s">
        <v>946</v>
      </c>
      <c r="C386" s="26"/>
      <c r="D386" s="26"/>
      <c r="E386" s="28"/>
      <c r="F386" s="29">
        <v>0</v>
      </c>
    </row>
    <row r="387" spans="1:6" x14ac:dyDescent="0.2">
      <c r="A387" s="14" t="s">
        <v>947</v>
      </c>
      <c r="B387" s="15" t="s">
        <v>948</v>
      </c>
      <c r="C387" s="26"/>
      <c r="D387" s="26"/>
      <c r="E387" s="28"/>
      <c r="F387" s="29">
        <v>0</v>
      </c>
    </row>
    <row r="388" spans="1:6" x14ac:dyDescent="0.2">
      <c r="A388" s="14" t="s">
        <v>949</v>
      </c>
      <c r="B388" s="15" t="s">
        <v>950</v>
      </c>
      <c r="C388" s="26"/>
      <c r="D388" s="26"/>
      <c r="E388" s="28"/>
      <c r="F388" s="29">
        <v>0</v>
      </c>
    </row>
    <row r="389" spans="1:6" x14ac:dyDescent="0.2">
      <c r="A389" s="59">
        <v>2</v>
      </c>
      <c r="B389" s="60" t="s">
        <v>1655</v>
      </c>
      <c r="C389" s="61"/>
      <c r="D389" s="62"/>
      <c r="E389" s="63">
        <f>SUM(E390:E483)</f>
        <v>0</v>
      </c>
      <c r="F389" s="59"/>
    </row>
    <row r="390" spans="1:6" x14ac:dyDescent="0.2">
      <c r="A390" s="16" t="s">
        <v>989</v>
      </c>
      <c r="B390" s="21" t="s">
        <v>990</v>
      </c>
      <c r="C390" s="22"/>
      <c r="D390" s="22"/>
      <c r="E390" s="33">
        <f>SUM(D391:D483)</f>
        <v>0</v>
      </c>
      <c r="F390" s="24">
        <v>0</v>
      </c>
    </row>
    <row r="391" spans="1:6" x14ac:dyDescent="0.2">
      <c r="A391" s="13" t="s">
        <v>991</v>
      </c>
      <c r="B391" s="25" t="s">
        <v>992</v>
      </c>
      <c r="C391" s="26"/>
      <c r="D391" s="27">
        <f>SUM(C392:C403)</f>
        <v>0</v>
      </c>
      <c r="E391" s="28"/>
      <c r="F391" s="29">
        <v>0</v>
      </c>
    </row>
    <row r="392" spans="1:6" x14ac:dyDescent="0.2">
      <c r="A392" s="14" t="s">
        <v>993</v>
      </c>
      <c r="B392" s="15" t="s">
        <v>994</v>
      </c>
      <c r="C392" s="26"/>
      <c r="D392" s="26"/>
      <c r="E392" s="28"/>
      <c r="F392" s="29">
        <v>0</v>
      </c>
    </row>
    <row r="393" spans="1:6" x14ac:dyDescent="0.2">
      <c r="A393" s="14" t="s">
        <v>995</v>
      </c>
      <c r="B393" s="15" t="s">
        <v>996</v>
      </c>
      <c r="C393" s="26"/>
      <c r="D393" s="30"/>
      <c r="E393" s="28"/>
      <c r="F393" s="29">
        <v>0</v>
      </c>
    </row>
    <row r="394" spans="1:6" x14ac:dyDescent="0.2">
      <c r="A394" s="14" t="s">
        <v>997</v>
      </c>
      <c r="B394" s="15" t="s">
        <v>998</v>
      </c>
      <c r="C394" s="26"/>
      <c r="D394" s="26"/>
      <c r="E394" s="28"/>
      <c r="F394" s="29">
        <v>0</v>
      </c>
    </row>
    <row r="395" spans="1:6" x14ac:dyDescent="0.2">
      <c r="A395" s="14" t="s">
        <v>999</v>
      </c>
      <c r="B395" s="15" t="s">
        <v>1000</v>
      </c>
      <c r="C395" s="26"/>
      <c r="D395" s="26"/>
      <c r="E395" s="28"/>
      <c r="F395" s="29">
        <v>0</v>
      </c>
    </row>
    <row r="396" spans="1:6" x14ac:dyDescent="0.2">
      <c r="A396" s="14" t="s">
        <v>1001</v>
      </c>
      <c r="B396" s="15" t="s">
        <v>1002</v>
      </c>
      <c r="C396" s="26"/>
      <c r="D396" s="26"/>
      <c r="E396" s="28"/>
      <c r="F396" s="29">
        <v>0</v>
      </c>
    </row>
    <row r="397" spans="1:6" x14ac:dyDescent="0.2">
      <c r="A397" s="14" t="s">
        <v>1003</v>
      </c>
      <c r="B397" s="15" t="s">
        <v>1004</v>
      </c>
      <c r="C397" s="26"/>
      <c r="D397" s="26"/>
      <c r="E397" s="28"/>
      <c r="F397" s="29">
        <v>0</v>
      </c>
    </row>
    <row r="398" spans="1:6" x14ac:dyDescent="0.2">
      <c r="A398" s="14" t="s">
        <v>1005</v>
      </c>
      <c r="B398" s="15" t="s">
        <v>1006</v>
      </c>
      <c r="C398" s="26"/>
      <c r="D398" s="26"/>
      <c r="E398" s="28"/>
      <c r="F398" s="29">
        <v>0</v>
      </c>
    </row>
    <row r="399" spans="1:6" x14ac:dyDescent="0.2">
      <c r="A399" s="14" t="s">
        <v>1007</v>
      </c>
      <c r="B399" s="15" t="s">
        <v>1008</v>
      </c>
      <c r="C399" s="26"/>
      <c r="D399" s="30"/>
      <c r="E399" s="28"/>
      <c r="F399" s="29">
        <v>0</v>
      </c>
    </row>
    <row r="400" spans="1:6" x14ac:dyDescent="0.2">
      <c r="A400" s="14" t="s">
        <v>1009</v>
      </c>
      <c r="B400" s="15" t="s">
        <v>1010</v>
      </c>
      <c r="C400" s="26"/>
      <c r="D400" s="26"/>
      <c r="E400" s="28"/>
      <c r="F400" s="29">
        <v>0</v>
      </c>
    </row>
    <row r="401" spans="1:6" x14ac:dyDescent="0.2">
      <c r="A401" s="14" t="s">
        <v>1011</v>
      </c>
      <c r="B401" s="15" t="s">
        <v>1012</v>
      </c>
      <c r="C401" s="26"/>
      <c r="D401" s="26"/>
      <c r="E401" s="28"/>
      <c r="F401" s="29">
        <v>0</v>
      </c>
    </row>
    <row r="402" spans="1:6" x14ac:dyDescent="0.2">
      <c r="A402" s="14" t="s">
        <v>1013</v>
      </c>
      <c r="B402" s="15" t="s">
        <v>1014</v>
      </c>
      <c r="C402" s="26"/>
      <c r="D402" s="26"/>
      <c r="E402" s="28"/>
      <c r="F402" s="29">
        <v>0</v>
      </c>
    </row>
    <row r="403" spans="1:6" x14ac:dyDescent="0.2">
      <c r="A403" s="14" t="s">
        <v>1015</v>
      </c>
      <c r="B403" s="15" t="s">
        <v>1016</v>
      </c>
      <c r="C403" s="34"/>
      <c r="D403" s="34"/>
      <c r="E403" s="27"/>
      <c r="F403" s="29">
        <v>0</v>
      </c>
    </row>
    <row r="404" spans="1:6" x14ac:dyDescent="0.2">
      <c r="A404" s="13" t="s">
        <v>1017</v>
      </c>
      <c r="B404" s="25" t="s">
        <v>1018</v>
      </c>
      <c r="C404" s="26"/>
      <c r="D404" s="27">
        <f>SUM(C405:C412)</f>
        <v>0</v>
      </c>
      <c r="E404" s="28"/>
      <c r="F404" s="29">
        <v>0</v>
      </c>
    </row>
    <row r="405" spans="1:6" x14ac:dyDescent="0.2">
      <c r="A405" s="14" t="s">
        <v>1019</v>
      </c>
      <c r="B405" s="15" t="s">
        <v>1020</v>
      </c>
      <c r="C405" s="26"/>
      <c r="D405" s="26"/>
      <c r="E405" s="28"/>
      <c r="F405" s="29">
        <v>0</v>
      </c>
    </row>
    <row r="406" spans="1:6" x14ac:dyDescent="0.2">
      <c r="A406" s="14" t="s">
        <v>1021</v>
      </c>
      <c r="B406" s="15" t="s">
        <v>1022</v>
      </c>
      <c r="C406" s="26"/>
      <c r="D406" s="26"/>
      <c r="E406" s="28"/>
      <c r="F406" s="29">
        <v>0</v>
      </c>
    </row>
    <row r="407" spans="1:6" x14ac:dyDescent="0.2">
      <c r="A407" s="14" t="s">
        <v>1023</v>
      </c>
      <c r="B407" s="15" t="s">
        <v>1024</v>
      </c>
      <c r="C407" s="26"/>
      <c r="D407" s="26"/>
      <c r="E407" s="28"/>
      <c r="F407" s="29">
        <v>0</v>
      </c>
    </row>
    <row r="408" spans="1:6" x14ac:dyDescent="0.2">
      <c r="A408" s="14" t="s">
        <v>1025</v>
      </c>
      <c r="B408" s="15" t="s">
        <v>1026</v>
      </c>
      <c r="C408" s="26"/>
      <c r="D408" s="26"/>
      <c r="E408" s="28"/>
      <c r="F408" s="29">
        <v>0</v>
      </c>
    </row>
    <row r="409" spans="1:6" x14ac:dyDescent="0.2">
      <c r="A409" s="14" t="s">
        <v>1027</v>
      </c>
      <c r="B409" s="15" t="s">
        <v>1028</v>
      </c>
      <c r="C409" s="26"/>
      <c r="D409" s="26"/>
      <c r="E409" s="28"/>
      <c r="F409" s="29">
        <v>0</v>
      </c>
    </row>
    <row r="410" spans="1:6" x14ac:dyDescent="0.2">
      <c r="A410" s="14" t="s">
        <v>1029</v>
      </c>
      <c r="B410" s="15" t="s">
        <v>1030</v>
      </c>
      <c r="C410" s="26"/>
      <c r="D410" s="26"/>
      <c r="E410" s="28"/>
      <c r="F410" s="29">
        <v>0</v>
      </c>
    </row>
    <row r="411" spans="1:6" x14ac:dyDescent="0.2">
      <c r="A411" s="14" t="s">
        <v>1031</v>
      </c>
      <c r="B411" s="15" t="s">
        <v>1032</v>
      </c>
      <c r="C411" s="26"/>
      <c r="D411" s="26"/>
      <c r="E411" s="28"/>
      <c r="F411" s="29">
        <v>0</v>
      </c>
    </row>
    <row r="412" spans="1:6" x14ac:dyDescent="0.2">
      <c r="A412" s="14" t="s">
        <v>1033</v>
      </c>
      <c r="B412" s="15" t="s">
        <v>1034</v>
      </c>
      <c r="C412" s="26"/>
      <c r="D412" s="26"/>
      <c r="E412" s="28"/>
      <c r="F412" s="29">
        <v>0</v>
      </c>
    </row>
    <row r="413" spans="1:6" x14ac:dyDescent="0.2">
      <c r="A413" s="13" t="s">
        <v>1035</v>
      </c>
      <c r="B413" s="25" t="s">
        <v>1036</v>
      </c>
      <c r="C413" s="26"/>
      <c r="D413" s="27">
        <f>SUM(C414:C417)</f>
        <v>0</v>
      </c>
      <c r="E413" s="28"/>
      <c r="F413" s="29">
        <v>0</v>
      </c>
    </row>
    <row r="414" spans="1:6" x14ac:dyDescent="0.2">
      <c r="A414" s="14" t="s">
        <v>1037</v>
      </c>
      <c r="B414" s="15" t="s">
        <v>1038</v>
      </c>
      <c r="C414" s="26"/>
      <c r="D414" s="26"/>
      <c r="E414" s="28"/>
      <c r="F414" s="29">
        <v>0</v>
      </c>
    </row>
    <row r="415" spans="1:6" x14ac:dyDescent="0.2">
      <c r="A415" s="14" t="s">
        <v>1039</v>
      </c>
      <c r="B415" s="15" t="s">
        <v>1040</v>
      </c>
      <c r="C415" s="26"/>
      <c r="D415" s="26"/>
      <c r="E415" s="28"/>
      <c r="F415" s="29">
        <v>0</v>
      </c>
    </row>
    <row r="416" spans="1:6" x14ac:dyDescent="0.2">
      <c r="A416" s="14" t="s">
        <v>1041</v>
      </c>
      <c r="B416" s="15" t="s">
        <v>1042</v>
      </c>
      <c r="C416" s="26"/>
      <c r="D416" s="26"/>
      <c r="E416" s="28"/>
      <c r="F416" s="29">
        <v>0</v>
      </c>
    </row>
    <row r="417" spans="1:6" x14ac:dyDescent="0.2">
      <c r="A417" s="14" t="s">
        <v>1043</v>
      </c>
      <c r="B417" s="15" t="s">
        <v>1044</v>
      </c>
      <c r="C417" s="26"/>
      <c r="D417" s="26"/>
      <c r="E417" s="28"/>
      <c r="F417" s="29">
        <v>0</v>
      </c>
    </row>
    <row r="418" spans="1:6" x14ac:dyDescent="0.2">
      <c r="A418" s="13" t="s">
        <v>1045</v>
      </c>
      <c r="B418" s="25" t="s">
        <v>24</v>
      </c>
      <c r="C418" s="26"/>
      <c r="D418" s="27">
        <f>SUM(C419:C430)</f>
        <v>0</v>
      </c>
      <c r="E418" s="28"/>
      <c r="F418" s="29">
        <v>0</v>
      </c>
    </row>
    <row r="419" spans="1:6" x14ac:dyDescent="0.2">
      <c r="A419" s="14" t="s">
        <v>1046</v>
      </c>
      <c r="B419" s="15" t="s">
        <v>1047</v>
      </c>
      <c r="C419" s="26"/>
      <c r="D419" s="26"/>
      <c r="E419" s="28"/>
      <c r="F419" s="29">
        <v>0</v>
      </c>
    </row>
    <row r="420" spans="1:6" x14ac:dyDescent="0.2">
      <c r="A420" s="14" t="s">
        <v>1048</v>
      </c>
      <c r="B420" s="15" t="s">
        <v>1049</v>
      </c>
      <c r="C420" s="26"/>
      <c r="D420" s="26"/>
      <c r="E420" s="28"/>
      <c r="F420" s="29">
        <v>0</v>
      </c>
    </row>
    <row r="421" spans="1:6" x14ac:dyDescent="0.2">
      <c r="A421" s="14" t="s">
        <v>1050</v>
      </c>
      <c r="B421" s="15" t="s">
        <v>1051</v>
      </c>
      <c r="C421" s="26"/>
      <c r="D421" s="26"/>
      <c r="E421" s="28"/>
      <c r="F421" s="29">
        <v>0</v>
      </c>
    </row>
    <row r="422" spans="1:6" x14ac:dyDescent="0.2">
      <c r="A422" s="14" t="s">
        <v>1052</v>
      </c>
      <c r="B422" s="15" t="s">
        <v>1053</v>
      </c>
      <c r="C422" s="26"/>
      <c r="D422" s="30"/>
      <c r="E422" s="28"/>
      <c r="F422" s="29">
        <v>0</v>
      </c>
    </row>
    <row r="423" spans="1:6" x14ac:dyDescent="0.2">
      <c r="A423" s="14" t="s">
        <v>1054</v>
      </c>
      <c r="B423" s="15" t="s">
        <v>1055</v>
      </c>
      <c r="C423" s="26"/>
      <c r="D423" s="26"/>
      <c r="E423" s="28"/>
      <c r="F423" s="29">
        <v>0</v>
      </c>
    </row>
    <row r="424" spans="1:6" x14ac:dyDescent="0.2">
      <c r="A424" s="14" t="s">
        <v>1056</v>
      </c>
      <c r="B424" s="15" t="s">
        <v>1057</v>
      </c>
      <c r="C424" s="26"/>
      <c r="D424" s="26"/>
      <c r="E424" s="28"/>
      <c r="F424" s="29">
        <v>0</v>
      </c>
    </row>
    <row r="425" spans="1:6" x14ac:dyDescent="0.2">
      <c r="A425" s="14" t="s">
        <v>1058</v>
      </c>
      <c r="B425" s="15" t="s">
        <v>1059</v>
      </c>
      <c r="C425" s="26"/>
      <c r="D425" s="30"/>
      <c r="E425" s="28"/>
      <c r="F425" s="29">
        <v>0</v>
      </c>
    </row>
    <row r="426" spans="1:6" x14ac:dyDescent="0.2">
      <c r="A426" s="14" t="s">
        <v>1060</v>
      </c>
      <c r="B426" s="15" t="s">
        <v>1061</v>
      </c>
      <c r="C426" s="26"/>
      <c r="D426" s="26"/>
      <c r="E426" s="28"/>
      <c r="F426" s="29">
        <v>0</v>
      </c>
    </row>
    <row r="427" spans="1:6" x14ac:dyDescent="0.2">
      <c r="A427" s="14" t="s">
        <v>1062</v>
      </c>
      <c r="B427" s="15" t="s">
        <v>1063</v>
      </c>
      <c r="C427" s="26"/>
      <c r="D427" s="26"/>
      <c r="E427" s="28"/>
      <c r="F427" s="29">
        <v>0</v>
      </c>
    </row>
    <row r="428" spans="1:6" x14ac:dyDescent="0.2">
      <c r="A428" s="14" t="s">
        <v>1064</v>
      </c>
      <c r="B428" s="15" t="s">
        <v>1065</v>
      </c>
      <c r="C428" s="26"/>
      <c r="D428" s="30"/>
      <c r="E428" s="28"/>
      <c r="F428" s="29">
        <v>0</v>
      </c>
    </row>
    <row r="429" spans="1:6" x14ac:dyDescent="0.2">
      <c r="A429" s="14" t="s">
        <v>1066</v>
      </c>
      <c r="B429" s="15" t="s">
        <v>1067</v>
      </c>
      <c r="C429" s="26"/>
      <c r="D429" s="26"/>
      <c r="E429" s="28"/>
      <c r="F429" s="29">
        <v>0</v>
      </c>
    </row>
    <row r="430" spans="1:6" x14ac:dyDescent="0.2">
      <c r="A430" s="14" t="s">
        <v>1068</v>
      </c>
      <c r="B430" s="15" t="s">
        <v>1069</v>
      </c>
      <c r="C430" s="26"/>
      <c r="D430" s="30"/>
      <c r="E430" s="28"/>
      <c r="F430" s="29">
        <v>0</v>
      </c>
    </row>
    <row r="431" spans="1:6" x14ac:dyDescent="0.2">
      <c r="A431" s="13" t="s">
        <v>1070</v>
      </c>
      <c r="B431" s="25" t="s">
        <v>1071</v>
      </c>
      <c r="C431" s="26"/>
      <c r="D431" s="27">
        <f>SUM(C432:C433)</f>
        <v>0</v>
      </c>
      <c r="E431" s="28"/>
      <c r="F431" s="29">
        <v>0</v>
      </c>
    </row>
    <row r="432" spans="1:6" x14ac:dyDescent="0.2">
      <c r="A432" s="14" t="s">
        <v>1072</v>
      </c>
      <c r="B432" s="15" t="s">
        <v>25</v>
      </c>
      <c r="C432" s="26"/>
      <c r="D432" s="26"/>
      <c r="E432" s="28"/>
      <c r="F432" s="29">
        <v>0</v>
      </c>
    </row>
    <row r="433" spans="1:6" x14ac:dyDescent="0.2">
      <c r="A433" s="14" t="s">
        <v>1073</v>
      </c>
      <c r="B433" s="15" t="s">
        <v>1074</v>
      </c>
      <c r="C433" s="26"/>
      <c r="D433" s="30"/>
      <c r="E433" s="28"/>
      <c r="F433" s="29">
        <v>0</v>
      </c>
    </row>
    <row r="434" spans="1:6" x14ac:dyDescent="0.2">
      <c r="A434" s="13" t="s">
        <v>1075</v>
      </c>
      <c r="B434" s="25" t="s">
        <v>1076</v>
      </c>
      <c r="C434" s="26"/>
      <c r="D434" s="27">
        <f>SUM(C435:C450)</f>
        <v>0</v>
      </c>
      <c r="E434" s="28"/>
      <c r="F434" s="29">
        <v>0</v>
      </c>
    </row>
    <row r="435" spans="1:6" x14ac:dyDescent="0.2">
      <c r="A435" s="14" t="s">
        <v>1077</v>
      </c>
      <c r="B435" s="15" t="s">
        <v>1078</v>
      </c>
      <c r="C435" s="26"/>
      <c r="D435" s="26"/>
      <c r="E435" s="28"/>
      <c r="F435" s="29">
        <v>0</v>
      </c>
    </row>
    <row r="436" spans="1:6" x14ac:dyDescent="0.2">
      <c r="A436" s="14" t="s">
        <v>1079</v>
      </c>
      <c r="B436" s="15" t="s">
        <v>1080</v>
      </c>
      <c r="C436" s="26"/>
      <c r="D436" s="26"/>
      <c r="E436" s="28"/>
      <c r="F436" s="29">
        <v>0</v>
      </c>
    </row>
    <row r="437" spans="1:6" x14ac:dyDescent="0.2">
      <c r="A437" s="14" t="s">
        <v>1081</v>
      </c>
      <c r="B437" s="15" t="s">
        <v>1082</v>
      </c>
      <c r="C437" s="26"/>
      <c r="D437" s="26"/>
      <c r="E437" s="28"/>
      <c r="F437" s="29">
        <v>0</v>
      </c>
    </row>
    <row r="438" spans="1:6" x14ac:dyDescent="0.2">
      <c r="A438" s="14" t="s">
        <v>1083</v>
      </c>
      <c r="B438" s="15" t="s">
        <v>1084</v>
      </c>
      <c r="C438" s="26"/>
      <c r="D438" s="26"/>
      <c r="E438" s="28"/>
      <c r="F438" s="29">
        <v>0</v>
      </c>
    </row>
    <row r="439" spans="1:6" x14ac:dyDescent="0.2">
      <c r="A439" s="14" t="s">
        <v>1085</v>
      </c>
      <c r="B439" s="15" t="s">
        <v>1086</v>
      </c>
      <c r="C439" s="26"/>
      <c r="D439" s="26"/>
      <c r="E439" s="28"/>
      <c r="F439" s="29">
        <v>0</v>
      </c>
    </row>
    <row r="440" spans="1:6" x14ac:dyDescent="0.2">
      <c r="A440" s="14" t="s">
        <v>1087</v>
      </c>
      <c r="B440" s="15" t="s">
        <v>1088</v>
      </c>
      <c r="C440" s="26"/>
      <c r="D440" s="26"/>
      <c r="E440" s="28"/>
      <c r="F440" s="29">
        <v>0</v>
      </c>
    </row>
    <row r="441" spans="1:6" ht="23.6" x14ac:dyDescent="0.2">
      <c r="A441" s="14" t="s">
        <v>1089</v>
      </c>
      <c r="B441" s="15" t="s">
        <v>1090</v>
      </c>
      <c r="C441" s="26"/>
      <c r="D441" s="26"/>
      <c r="E441" s="28"/>
      <c r="F441" s="29">
        <v>0</v>
      </c>
    </row>
    <row r="442" spans="1:6" ht="23.6" x14ac:dyDescent="0.2">
      <c r="A442" s="14" t="s">
        <v>1091</v>
      </c>
      <c r="B442" s="15" t="s">
        <v>1092</v>
      </c>
      <c r="C442" s="26"/>
      <c r="D442" s="26"/>
      <c r="E442" s="28"/>
      <c r="F442" s="29">
        <v>0</v>
      </c>
    </row>
    <row r="443" spans="1:6" x14ac:dyDescent="0.2">
      <c r="A443" s="14" t="s">
        <v>1093</v>
      </c>
      <c r="B443" s="15" t="s">
        <v>1094</v>
      </c>
      <c r="C443" s="26"/>
      <c r="D443" s="26"/>
      <c r="E443" s="28"/>
      <c r="F443" s="29">
        <v>0</v>
      </c>
    </row>
    <row r="444" spans="1:6" x14ac:dyDescent="0.2">
      <c r="A444" s="14" t="s">
        <v>1095</v>
      </c>
      <c r="B444" s="15" t="s">
        <v>1096</v>
      </c>
      <c r="C444" s="26"/>
      <c r="D444" s="26"/>
      <c r="E444" s="28"/>
      <c r="F444" s="29">
        <v>0</v>
      </c>
    </row>
    <row r="445" spans="1:6" x14ac:dyDescent="0.2">
      <c r="A445" s="14" t="s">
        <v>1097</v>
      </c>
      <c r="B445" s="15" t="s">
        <v>1098</v>
      </c>
      <c r="C445" s="26"/>
      <c r="D445" s="26"/>
      <c r="E445" s="28"/>
      <c r="F445" s="29">
        <v>0</v>
      </c>
    </row>
    <row r="446" spans="1:6" x14ac:dyDescent="0.2">
      <c r="A446" s="14" t="s">
        <v>1099</v>
      </c>
      <c r="B446" s="15" t="s">
        <v>1100</v>
      </c>
      <c r="C446" s="26"/>
      <c r="D446" s="26"/>
      <c r="E446" s="28"/>
      <c r="F446" s="29">
        <v>0</v>
      </c>
    </row>
    <row r="447" spans="1:6" x14ac:dyDescent="0.2">
      <c r="A447" s="14" t="s">
        <v>1101</v>
      </c>
      <c r="B447" s="15" t="s">
        <v>1102</v>
      </c>
      <c r="C447" s="26"/>
      <c r="D447" s="26"/>
      <c r="E447" s="28"/>
      <c r="F447" s="29">
        <v>0</v>
      </c>
    </row>
    <row r="448" spans="1:6" x14ac:dyDescent="0.2">
      <c r="A448" s="14" t="s">
        <v>1103</v>
      </c>
      <c r="B448" s="15" t="s">
        <v>1104</v>
      </c>
      <c r="C448" s="26"/>
      <c r="D448" s="26"/>
      <c r="E448" s="28"/>
      <c r="F448" s="29">
        <v>0</v>
      </c>
    </row>
    <row r="449" spans="1:6" x14ac:dyDescent="0.2">
      <c r="A449" s="14" t="s">
        <v>1105</v>
      </c>
      <c r="B449" s="15" t="s">
        <v>1106</v>
      </c>
      <c r="C449" s="26"/>
      <c r="D449" s="26"/>
      <c r="E449" s="28"/>
      <c r="F449" s="29">
        <v>0</v>
      </c>
    </row>
    <row r="450" spans="1:6" x14ac:dyDescent="0.2">
      <c r="A450" s="14" t="s">
        <v>1107</v>
      </c>
      <c r="B450" s="15" t="s">
        <v>1108</v>
      </c>
      <c r="C450" s="26"/>
      <c r="D450" s="26"/>
      <c r="E450" s="28"/>
      <c r="F450" s="29">
        <v>0</v>
      </c>
    </row>
    <row r="451" spans="1:6" x14ac:dyDescent="0.2">
      <c r="A451" s="13" t="s">
        <v>1109</v>
      </c>
      <c r="B451" s="25" t="s">
        <v>1110</v>
      </c>
      <c r="C451" s="26"/>
      <c r="D451" s="27">
        <f>SUM(C452:C469)</f>
        <v>0</v>
      </c>
      <c r="E451" s="28"/>
      <c r="F451" s="29">
        <v>0</v>
      </c>
    </row>
    <row r="452" spans="1:6" x14ac:dyDescent="0.2">
      <c r="A452" s="14" t="s">
        <v>1111</v>
      </c>
      <c r="B452" s="15" t="s">
        <v>1112</v>
      </c>
      <c r="C452" s="26"/>
      <c r="D452" s="26"/>
      <c r="E452" s="28"/>
      <c r="F452" s="29">
        <v>0</v>
      </c>
    </row>
    <row r="453" spans="1:6" x14ac:dyDescent="0.2">
      <c r="A453" s="14" t="s">
        <v>1113</v>
      </c>
      <c r="B453" s="15" t="s">
        <v>1114</v>
      </c>
      <c r="C453" s="26"/>
      <c r="D453" s="26"/>
      <c r="E453" s="28"/>
      <c r="F453" s="29">
        <v>0</v>
      </c>
    </row>
    <row r="454" spans="1:6" x14ac:dyDescent="0.2">
      <c r="A454" s="14" t="s">
        <v>1115</v>
      </c>
      <c r="B454" s="15" t="s">
        <v>1116</v>
      </c>
      <c r="C454" s="26"/>
      <c r="D454" s="26"/>
      <c r="E454" s="28"/>
      <c r="F454" s="29">
        <v>0</v>
      </c>
    </row>
    <row r="455" spans="1:6" x14ac:dyDescent="0.2">
      <c r="A455" s="14" t="s">
        <v>1117</v>
      </c>
      <c r="B455" s="15" t="s">
        <v>1118</v>
      </c>
      <c r="C455" s="26"/>
      <c r="D455" s="26"/>
      <c r="E455" s="28"/>
      <c r="F455" s="29">
        <v>0</v>
      </c>
    </row>
    <row r="456" spans="1:6" x14ac:dyDescent="0.2">
      <c r="A456" s="14" t="s">
        <v>1119</v>
      </c>
      <c r="B456" s="15" t="s">
        <v>1120</v>
      </c>
      <c r="C456" s="26"/>
      <c r="D456" s="26"/>
      <c r="E456" s="28"/>
      <c r="F456" s="29">
        <v>0</v>
      </c>
    </row>
    <row r="457" spans="1:6" x14ac:dyDescent="0.2">
      <c r="A457" s="14" t="s">
        <v>1121</v>
      </c>
      <c r="B457" s="15" t="s">
        <v>1122</v>
      </c>
      <c r="C457" s="26"/>
      <c r="D457" s="26"/>
      <c r="E457" s="28"/>
      <c r="F457" s="29">
        <v>0</v>
      </c>
    </row>
    <row r="458" spans="1:6" x14ac:dyDescent="0.2">
      <c r="A458" s="14" t="s">
        <v>1123</v>
      </c>
      <c r="B458" s="15" t="s">
        <v>1124</v>
      </c>
      <c r="C458" s="26"/>
      <c r="D458" s="26"/>
      <c r="E458" s="28"/>
      <c r="F458" s="29">
        <v>0</v>
      </c>
    </row>
    <row r="459" spans="1:6" x14ac:dyDescent="0.2">
      <c r="A459" s="14" t="s">
        <v>1125</v>
      </c>
      <c r="B459" s="15" t="s">
        <v>1126</v>
      </c>
      <c r="C459" s="26"/>
      <c r="D459" s="26"/>
      <c r="E459" s="28"/>
      <c r="F459" s="29">
        <v>0</v>
      </c>
    </row>
    <row r="460" spans="1:6" x14ac:dyDescent="0.2">
      <c r="A460" s="14" t="s">
        <v>1127</v>
      </c>
      <c r="B460" s="15" t="s">
        <v>1128</v>
      </c>
      <c r="C460" s="26"/>
      <c r="D460" s="26"/>
      <c r="E460" s="28"/>
      <c r="F460" s="29">
        <v>0</v>
      </c>
    </row>
    <row r="461" spans="1:6" x14ac:dyDescent="0.2">
      <c r="A461" s="14" t="s">
        <v>1129</v>
      </c>
      <c r="B461" s="15" t="s">
        <v>1130</v>
      </c>
      <c r="C461" s="26"/>
      <c r="D461" s="26"/>
      <c r="E461" s="28"/>
      <c r="F461" s="29">
        <v>0</v>
      </c>
    </row>
    <row r="462" spans="1:6" x14ac:dyDescent="0.2">
      <c r="A462" s="14" t="s">
        <v>1131</v>
      </c>
      <c r="B462" s="15" t="s">
        <v>1132</v>
      </c>
      <c r="C462" s="26"/>
      <c r="D462" s="26"/>
      <c r="E462" s="28"/>
      <c r="F462" s="29">
        <v>0</v>
      </c>
    </row>
    <row r="463" spans="1:6" x14ac:dyDescent="0.2">
      <c r="A463" s="14" t="s">
        <v>1133</v>
      </c>
      <c r="B463" s="15" t="s">
        <v>1134</v>
      </c>
      <c r="C463" s="26"/>
      <c r="D463" s="26"/>
      <c r="E463" s="28"/>
      <c r="F463" s="29">
        <v>0</v>
      </c>
    </row>
    <row r="464" spans="1:6" x14ac:dyDescent="0.2">
      <c r="A464" s="14" t="s">
        <v>1135</v>
      </c>
      <c r="B464" s="15" t="s">
        <v>1136</v>
      </c>
      <c r="C464" s="26"/>
      <c r="D464" s="26"/>
      <c r="E464" s="28"/>
      <c r="F464" s="29">
        <v>0</v>
      </c>
    </row>
    <row r="465" spans="1:6" x14ac:dyDescent="0.2">
      <c r="A465" s="14" t="s">
        <v>1137</v>
      </c>
      <c r="B465" s="15" t="s">
        <v>1138</v>
      </c>
      <c r="C465" s="26"/>
      <c r="D465" s="26"/>
      <c r="E465" s="28"/>
      <c r="F465" s="29">
        <v>0</v>
      </c>
    </row>
    <row r="466" spans="1:6" x14ac:dyDescent="0.2">
      <c r="A466" s="14" t="s">
        <v>1139</v>
      </c>
      <c r="B466" s="15" t="s">
        <v>1140</v>
      </c>
      <c r="C466" s="26"/>
      <c r="D466" s="26"/>
      <c r="E466" s="28"/>
      <c r="F466" s="29">
        <v>0</v>
      </c>
    </row>
    <row r="467" spans="1:6" x14ac:dyDescent="0.2">
      <c r="A467" s="14" t="s">
        <v>1141</v>
      </c>
      <c r="B467" s="15" t="s">
        <v>1142</v>
      </c>
      <c r="C467" s="26"/>
      <c r="D467" s="26"/>
      <c r="E467" s="28"/>
      <c r="F467" s="29">
        <v>0</v>
      </c>
    </row>
    <row r="468" spans="1:6" x14ac:dyDescent="0.2">
      <c r="A468" s="14" t="s">
        <v>1143</v>
      </c>
      <c r="B468" s="15" t="s">
        <v>1144</v>
      </c>
      <c r="C468" s="26"/>
      <c r="D468" s="26"/>
      <c r="E468" s="28"/>
      <c r="F468" s="29">
        <v>0</v>
      </c>
    </row>
    <row r="469" spans="1:6" x14ac:dyDescent="0.2">
      <c r="A469" s="14" t="s">
        <v>1145</v>
      </c>
      <c r="B469" s="15" t="s">
        <v>1146</v>
      </c>
      <c r="C469" s="26"/>
      <c r="D469" s="26"/>
      <c r="E469" s="28"/>
      <c r="F469" s="29">
        <v>0</v>
      </c>
    </row>
    <row r="470" spans="1:6" x14ac:dyDescent="0.2">
      <c r="A470" s="13" t="s">
        <v>1147</v>
      </c>
      <c r="B470" s="25" t="s">
        <v>26</v>
      </c>
      <c r="C470" s="26"/>
      <c r="D470" s="27">
        <f>SUM(C471:C478)</f>
        <v>0</v>
      </c>
      <c r="E470" s="28"/>
      <c r="F470" s="29">
        <v>0</v>
      </c>
    </row>
    <row r="471" spans="1:6" x14ac:dyDescent="0.2">
      <c r="A471" s="14" t="s">
        <v>1148</v>
      </c>
      <c r="B471" s="15" t="s">
        <v>1149</v>
      </c>
      <c r="C471" s="26"/>
      <c r="D471" s="26"/>
      <c r="E471" s="28"/>
      <c r="F471" s="29">
        <v>0</v>
      </c>
    </row>
    <row r="472" spans="1:6" x14ac:dyDescent="0.2">
      <c r="A472" s="14" t="s">
        <v>1150</v>
      </c>
      <c r="B472" s="15" t="s">
        <v>1151</v>
      </c>
      <c r="C472" s="26"/>
      <c r="D472" s="26"/>
      <c r="E472" s="28"/>
      <c r="F472" s="29">
        <v>0</v>
      </c>
    </row>
    <row r="473" spans="1:6" x14ac:dyDescent="0.2">
      <c r="A473" s="14" t="s">
        <v>1152</v>
      </c>
      <c r="B473" s="15" t="s">
        <v>1153</v>
      </c>
      <c r="C473" s="26"/>
      <c r="D473" s="26"/>
      <c r="E473" s="28"/>
      <c r="F473" s="29">
        <v>0</v>
      </c>
    </row>
    <row r="474" spans="1:6" x14ac:dyDescent="0.2">
      <c r="A474" s="14" t="s">
        <v>1154</v>
      </c>
      <c r="B474" s="15" t="s">
        <v>1155</v>
      </c>
      <c r="C474" s="26"/>
      <c r="D474" s="26"/>
      <c r="E474" s="28"/>
      <c r="F474" s="29">
        <v>0</v>
      </c>
    </row>
    <row r="475" spans="1:6" x14ac:dyDescent="0.2">
      <c r="A475" s="14" t="s">
        <v>1156</v>
      </c>
      <c r="B475" s="15" t="s">
        <v>1157</v>
      </c>
      <c r="C475" s="26"/>
      <c r="D475" s="26"/>
      <c r="E475" s="28"/>
      <c r="F475" s="29">
        <v>0</v>
      </c>
    </row>
    <row r="476" spans="1:6" x14ac:dyDescent="0.2">
      <c r="A476" s="14" t="s">
        <v>1158</v>
      </c>
      <c r="B476" s="15" t="s">
        <v>1159</v>
      </c>
      <c r="C476" s="26"/>
      <c r="D476" s="26"/>
      <c r="E476" s="28"/>
      <c r="F476" s="29">
        <v>0</v>
      </c>
    </row>
    <row r="477" spans="1:6" x14ac:dyDescent="0.2">
      <c r="A477" s="14" t="s">
        <v>1160</v>
      </c>
      <c r="B477" s="15" t="s">
        <v>1161</v>
      </c>
      <c r="C477" s="26"/>
      <c r="D477" s="26"/>
      <c r="E477" s="28"/>
      <c r="F477" s="29">
        <v>0</v>
      </c>
    </row>
    <row r="478" spans="1:6" x14ac:dyDescent="0.2">
      <c r="A478" s="14" t="s">
        <v>1163</v>
      </c>
      <c r="B478" s="15" t="s">
        <v>1164</v>
      </c>
      <c r="C478" s="26"/>
      <c r="D478" s="26"/>
      <c r="E478" s="28"/>
      <c r="F478" s="29">
        <v>0</v>
      </c>
    </row>
    <row r="479" spans="1:6" x14ac:dyDescent="0.2">
      <c r="A479" s="13" t="s">
        <v>1165</v>
      </c>
      <c r="B479" s="25" t="s">
        <v>1166</v>
      </c>
      <c r="C479" s="26"/>
      <c r="D479" s="27">
        <f>SUM(C480:C483)</f>
        <v>0</v>
      </c>
      <c r="E479" s="28"/>
      <c r="F479" s="29">
        <v>0</v>
      </c>
    </row>
    <row r="480" spans="1:6" x14ac:dyDescent="0.2">
      <c r="A480" s="14" t="s">
        <v>1167</v>
      </c>
      <c r="B480" s="15" t="s">
        <v>1168</v>
      </c>
      <c r="C480" s="26"/>
      <c r="D480" s="26"/>
      <c r="E480" s="28"/>
      <c r="F480" s="29">
        <v>0</v>
      </c>
    </row>
    <row r="481" spans="1:6" x14ac:dyDescent="0.2">
      <c r="A481" s="14" t="s">
        <v>1169</v>
      </c>
      <c r="B481" s="15" t="s">
        <v>1170</v>
      </c>
      <c r="C481" s="26"/>
      <c r="D481" s="26"/>
      <c r="E481" s="28"/>
      <c r="F481" s="29">
        <v>0</v>
      </c>
    </row>
    <row r="482" spans="1:6" x14ac:dyDescent="0.2">
      <c r="A482" s="14" t="s">
        <v>1199</v>
      </c>
      <c r="B482" s="15" t="s">
        <v>1200</v>
      </c>
      <c r="C482" s="26"/>
      <c r="D482" s="26"/>
      <c r="E482" s="28"/>
      <c r="F482" s="29">
        <v>0</v>
      </c>
    </row>
    <row r="483" spans="1:6" x14ac:dyDescent="0.2">
      <c r="A483" s="14" t="s">
        <v>1201</v>
      </c>
      <c r="B483" s="15" t="s">
        <v>1202</v>
      </c>
      <c r="C483" s="26"/>
      <c r="D483" s="26"/>
      <c r="E483" s="28"/>
      <c r="F483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3"/>
  <sheetViews>
    <sheetView workbookViewId="0">
      <selection activeCell="C3" sqref="C3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625" style="46" customWidth="1"/>
    <col min="4" max="4" width="15" style="46" customWidth="1"/>
    <col min="5" max="5" width="13.625" style="46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46" t="s">
        <v>2064</v>
      </c>
      <c r="E2" s="200">
        <f>+E8</f>
        <v>38500</v>
      </c>
      <c r="F2" s="46"/>
      <c r="G2" s="312" t="s">
        <v>1731</v>
      </c>
      <c r="H2" s="200">
        <f>+E2</f>
        <v>38500</v>
      </c>
    </row>
    <row r="3" spans="1:8" x14ac:dyDescent="0.2">
      <c r="B3" s="46" t="s">
        <v>1752</v>
      </c>
      <c r="C3" s="309">
        <v>11</v>
      </c>
      <c r="D3" s="309" t="s">
        <v>2241</v>
      </c>
      <c r="E3" s="200">
        <f>+E2</f>
        <v>38500</v>
      </c>
      <c r="F3" s="46"/>
      <c r="G3" s="312">
        <v>184</v>
      </c>
      <c r="H3" s="200">
        <f>+E3</f>
        <v>38500</v>
      </c>
    </row>
    <row r="4" spans="1:8" x14ac:dyDescent="0.2">
      <c r="B4" s="46" t="s">
        <v>2058</v>
      </c>
      <c r="C4" s="123" t="s">
        <v>2059</v>
      </c>
      <c r="D4" s="309" t="s">
        <v>2096</v>
      </c>
      <c r="F4" s="46"/>
      <c r="G4" s="56"/>
    </row>
    <row r="5" spans="1:8" x14ac:dyDescent="0.2">
      <c r="F5" s="46"/>
      <c r="G5" s="56"/>
    </row>
    <row r="6" spans="1:8" x14ac:dyDescent="0.2">
      <c r="B6" s="438" t="s">
        <v>44</v>
      </c>
      <c r="C6" s="438"/>
      <c r="D6" s="438"/>
      <c r="E6" s="438"/>
      <c r="F6" s="438"/>
      <c r="G6" s="56"/>
    </row>
    <row r="7" spans="1:8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8" x14ac:dyDescent="0.2">
      <c r="A8" s="59">
        <v>1</v>
      </c>
      <c r="B8" s="60" t="s">
        <v>1654</v>
      </c>
      <c r="C8" s="61"/>
      <c r="D8" s="62"/>
      <c r="E8" s="63">
        <f>SUM(E9:E361)</f>
        <v>38500</v>
      </c>
      <c r="F8" s="59"/>
    </row>
    <row r="9" spans="1:8" x14ac:dyDescent="0.2">
      <c r="A9" s="16" t="s">
        <v>53</v>
      </c>
      <c r="B9" s="21" t="s">
        <v>0</v>
      </c>
      <c r="C9" s="22"/>
      <c r="D9" s="22"/>
      <c r="E9" s="23">
        <f>SUM(D10:D65)</f>
        <v>38500</v>
      </c>
      <c r="F9" s="24">
        <v>0</v>
      </c>
    </row>
    <row r="10" spans="1:8" x14ac:dyDescent="0.2">
      <c r="A10" s="13" t="s">
        <v>54</v>
      </c>
      <c r="B10" s="25" t="s">
        <v>1</v>
      </c>
      <c r="C10" s="26"/>
      <c r="D10" s="27">
        <f>SUM(C11:C15)</f>
        <v>17000</v>
      </c>
      <c r="E10" s="28"/>
      <c r="F10" s="29">
        <v>0</v>
      </c>
    </row>
    <row r="11" spans="1:8" x14ac:dyDescent="0.2">
      <c r="A11" s="14" t="s">
        <v>55</v>
      </c>
      <c r="B11" s="15" t="s">
        <v>56</v>
      </c>
      <c r="C11" s="26"/>
      <c r="D11" s="26"/>
      <c r="E11" s="28"/>
      <c r="F11" s="29">
        <v>0</v>
      </c>
    </row>
    <row r="12" spans="1:8" x14ac:dyDescent="0.2">
      <c r="A12" s="14" t="s">
        <v>57</v>
      </c>
      <c r="B12" s="15" t="s">
        <v>58</v>
      </c>
      <c r="C12" s="26"/>
      <c r="D12" s="26"/>
      <c r="E12" s="28"/>
      <c r="F12" s="29">
        <v>0</v>
      </c>
    </row>
    <row r="13" spans="1:8" x14ac:dyDescent="0.2">
      <c r="A13" s="14" t="s">
        <v>63</v>
      </c>
      <c r="B13" s="15" t="s">
        <v>64</v>
      </c>
      <c r="C13" s="26"/>
      <c r="D13" s="26"/>
      <c r="E13" s="28"/>
      <c r="F13" s="29">
        <v>0</v>
      </c>
    </row>
    <row r="14" spans="1:8" x14ac:dyDescent="0.2">
      <c r="A14" s="14" t="s">
        <v>65</v>
      </c>
      <c r="B14" s="15" t="s">
        <v>66</v>
      </c>
      <c r="C14" s="26">
        <v>17000</v>
      </c>
      <c r="D14" s="26"/>
      <c r="E14" s="28"/>
      <c r="F14" s="29">
        <v>0</v>
      </c>
    </row>
    <row r="15" spans="1:8" x14ac:dyDescent="0.2">
      <c r="A15" s="14" t="s">
        <v>67</v>
      </c>
      <c r="B15" s="15" t="s">
        <v>68</v>
      </c>
      <c r="C15" s="26"/>
      <c r="D15" s="30"/>
      <c r="E15" s="28"/>
      <c r="F15" s="29">
        <v>0</v>
      </c>
    </row>
    <row r="16" spans="1:8" x14ac:dyDescent="0.2">
      <c r="A16" s="13" t="s">
        <v>73</v>
      </c>
      <c r="B16" s="25" t="s">
        <v>2</v>
      </c>
      <c r="C16" s="26"/>
      <c r="D16" s="27">
        <f>SUM(C17:C25)</f>
        <v>0</v>
      </c>
      <c r="E16" s="28"/>
      <c r="F16" s="29">
        <v>0</v>
      </c>
    </row>
    <row r="17" spans="1:6" x14ac:dyDescent="0.2">
      <c r="A17" s="14" t="s">
        <v>74</v>
      </c>
      <c r="B17" s="15" t="s">
        <v>75</v>
      </c>
      <c r="C17" s="26"/>
      <c r="D17" s="26"/>
      <c r="E17" s="28"/>
      <c r="F17" s="29">
        <v>0</v>
      </c>
    </row>
    <row r="18" spans="1:6" x14ac:dyDescent="0.2">
      <c r="A18" s="14" t="s">
        <v>76</v>
      </c>
      <c r="B18" s="15" t="s">
        <v>77</v>
      </c>
      <c r="C18" s="26"/>
      <c r="D18" s="26"/>
      <c r="E18" s="28"/>
      <c r="F18" s="29">
        <v>0</v>
      </c>
    </row>
    <row r="19" spans="1:6" x14ac:dyDescent="0.2">
      <c r="A19" s="14" t="s">
        <v>78</v>
      </c>
      <c r="B19" s="15" t="s">
        <v>79</v>
      </c>
      <c r="C19" s="26"/>
      <c r="D19" s="30"/>
      <c r="E19" s="28"/>
      <c r="F19" s="29">
        <v>0</v>
      </c>
    </row>
    <row r="20" spans="1:6" x14ac:dyDescent="0.2">
      <c r="A20" s="14" t="s">
        <v>80</v>
      </c>
      <c r="B20" s="15" t="s">
        <v>81</v>
      </c>
      <c r="C20" s="26"/>
      <c r="D20" s="26"/>
      <c r="E20" s="28"/>
      <c r="F20" s="29">
        <v>0</v>
      </c>
    </row>
    <row r="21" spans="1:6" x14ac:dyDescent="0.2">
      <c r="A21" s="14" t="s">
        <v>82</v>
      </c>
      <c r="B21" s="15" t="s">
        <v>83</v>
      </c>
      <c r="C21" s="26"/>
      <c r="D21" s="26"/>
      <c r="E21" s="28"/>
      <c r="F21" s="29">
        <v>0</v>
      </c>
    </row>
    <row r="22" spans="1:6" x14ac:dyDescent="0.2">
      <c r="A22" s="14" t="s">
        <v>84</v>
      </c>
      <c r="B22" s="15" t="s">
        <v>85</v>
      </c>
      <c r="C22" s="26"/>
      <c r="D22" s="26"/>
      <c r="E22" s="28"/>
      <c r="F22" s="29">
        <v>0</v>
      </c>
    </row>
    <row r="23" spans="1:6" x14ac:dyDescent="0.2">
      <c r="A23" s="14" t="s">
        <v>86</v>
      </c>
      <c r="B23" s="15" t="s">
        <v>87</v>
      </c>
      <c r="C23" s="26"/>
      <c r="D23" s="26"/>
      <c r="E23" s="28"/>
      <c r="F23" s="29">
        <v>0</v>
      </c>
    </row>
    <row r="24" spans="1:6" ht="23.6" x14ac:dyDescent="0.2">
      <c r="A24" s="14" t="s">
        <v>88</v>
      </c>
      <c r="B24" s="15" t="s">
        <v>89</v>
      </c>
      <c r="C24" s="26"/>
      <c r="D24" s="26"/>
      <c r="E24" s="28"/>
      <c r="F24" s="29">
        <v>0</v>
      </c>
    </row>
    <row r="25" spans="1:6" ht="23.6" x14ac:dyDescent="0.2">
      <c r="A25" s="14" t="s">
        <v>90</v>
      </c>
      <c r="B25" s="15" t="s">
        <v>91</v>
      </c>
      <c r="C25" s="26"/>
      <c r="D25" s="26"/>
      <c r="E25" s="28"/>
      <c r="F25" s="29">
        <v>0</v>
      </c>
    </row>
    <row r="26" spans="1:6" x14ac:dyDescent="0.2">
      <c r="A26" s="13" t="s">
        <v>92</v>
      </c>
      <c r="B26" s="25" t="s">
        <v>3</v>
      </c>
      <c r="C26" s="26"/>
      <c r="D26" s="27">
        <f>SUM(C27:C41)</f>
        <v>21500</v>
      </c>
      <c r="E26" s="28"/>
      <c r="F26" s="29">
        <v>0</v>
      </c>
    </row>
    <row r="27" spans="1:6" x14ac:dyDescent="0.2">
      <c r="A27" s="14" t="s">
        <v>93</v>
      </c>
      <c r="B27" s="15" t="s">
        <v>94</v>
      </c>
      <c r="C27" s="26"/>
      <c r="D27" s="26"/>
      <c r="E27" s="28"/>
      <c r="F27" s="29">
        <v>0</v>
      </c>
    </row>
    <row r="28" spans="1:6" x14ac:dyDescent="0.2">
      <c r="A28" s="14" t="s">
        <v>95</v>
      </c>
      <c r="B28" s="15" t="s">
        <v>96</v>
      </c>
      <c r="C28" s="26"/>
      <c r="D28" s="30"/>
      <c r="E28" s="28"/>
      <c r="F28" s="29">
        <v>0</v>
      </c>
    </row>
    <row r="29" spans="1:6" x14ac:dyDescent="0.2">
      <c r="A29" s="14" t="s">
        <v>97</v>
      </c>
      <c r="B29" s="15" t="s">
        <v>98</v>
      </c>
      <c r="C29" s="26"/>
      <c r="D29" s="26"/>
      <c r="E29" s="28"/>
      <c r="F29" s="29">
        <v>0</v>
      </c>
    </row>
    <row r="30" spans="1:6" x14ac:dyDescent="0.2">
      <c r="A30" s="14" t="s">
        <v>99</v>
      </c>
      <c r="B30" s="15" t="s">
        <v>100</v>
      </c>
      <c r="C30" s="26">
        <v>10000</v>
      </c>
      <c r="D30" s="26"/>
      <c r="E30" s="28"/>
      <c r="F30" s="29">
        <v>0</v>
      </c>
    </row>
    <row r="31" spans="1:6" x14ac:dyDescent="0.2">
      <c r="A31" s="14" t="s">
        <v>101</v>
      </c>
      <c r="B31" s="15" t="s">
        <v>102</v>
      </c>
      <c r="C31" s="26"/>
      <c r="D31" s="26"/>
      <c r="E31" s="28"/>
      <c r="F31" s="29">
        <v>0</v>
      </c>
    </row>
    <row r="32" spans="1:6" x14ac:dyDescent="0.2">
      <c r="A32" s="14" t="s">
        <v>103</v>
      </c>
      <c r="B32" s="15" t="s">
        <v>104</v>
      </c>
      <c r="C32" s="26">
        <v>11500</v>
      </c>
      <c r="D32" s="26"/>
      <c r="E32" s="28"/>
      <c r="F32" s="29">
        <v>0</v>
      </c>
    </row>
    <row r="33" spans="1:6" x14ac:dyDescent="0.2">
      <c r="A33" s="14" t="s">
        <v>105</v>
      </c>
      <c r="B33" s="15" t="s">
        <v>106</v>
      </c>
      <c r="C33" s="26"/>
      <c r="D33" s="30"/>
      <c r="E33" s="28"/>
      <c r="F33" s="29">
        <v>0</v>
      </c>
    </row>
    <row r="34" spans="1:6" x14ac:dyDescent="0.2">
      <c r="A34" s="14" t="s">
        <v>107</v>
      </c>
      <c r="B34" s="15" t="s">
        <v>108</v>
      </c>
      <c r="C34" s="26"/>
      <c r="D34" s="26"/>
      <c r="E34" s="28"/>
      <c r="F34" s="29">
        <v>0</v>
      </c>
    </row>
    <row r="35" spans="1:6" x14ac:dyDescent="0.2">
      <c r="A35" s="14" t="s">
        <v>109</v>
      </c>
      <c r="B35" s="15" t="s">
        <v>110</v>
      </c>
      <c r="C35" s="26"/>
      <c r="D35" s="26"/>
      <c r="E35" s="28"/>
      <c r="F35" s="29">
        <v>0</v>
      </c>
    </row>
    <row r="36" spans="1:6" x14ac:dyDescent="0.2">
      <c r="A36" s="14" t="s">
        <v>111</v>
      </c>
      <c r="B36" s="15" t="s">
        <v>112</v>
      </c>
      <c r="C36" s="26"/>
      <c r="D36" s="26"/>
      <c r="E36" s="28"/>
      <c r="F36" s="29">
        <v>0</v>
      </c>
    </row>
    <row r="37" spans="1:6" x14ac:dyDescent="0.2">
      <c r="A37" s="14" t="s">
        <v>113</v>
      </c>
      <c r="B37" s="15" t="s">
        <v>114</v>
      </c>
      <c r="C37" s="26"/>
      <c r="D37" s="26"/>
      <c r="E37" s="28"/>
      <c r="F37" s="29">
        <v>0</v>
      </c>
    </row>
    <row r="38" spans="1:6" x14ac:dyDescent="0.2">
      <c r="A38" s="14" t="s">
        <v>123</v>
      </c>
      <c r="B38" s="15" t="s">
        <v>124</v>
      </c>
      <c r="C38" s="26"/>
      <c r="D38" s="26"/>
      <c r="E38" s="28"/>
      <c r="F38" s="29">
        <v>0</v>
      </c>
    </row>
    <row r="39" spans="1:6" x14ac:dyDescent="0.2">
      <c r="A39" s="14" t="s">
        <v>125</v>
      </c>
      <c r="B39" s="15" t="s">
        <v>126</v>
      </c>
      <c r="C39" s="26"/>
      <c r="D39" s="26"/>
      <c r="E39" s="28"/>
      <c r="F39" s="29">
        <v>0</v>
      </c>
    </row>
    <row r="40" spans="1:6" ht="23.6" x14ac:dyDescent="0.2">
      <c r="A40" s="14" t="s">
        <v>127</v>
      </c>
      <c r="B40" s="15" t="s">
        <v>128</v>
      </c>
      <c r="C40" s="26"/>
      <c r="D40" s="30"/>
      <c r="E40" s="28"/>
      <c r="F40" s="29">
        <v>0</v>
      </c>
    </row>
    <row r="41" spans="1:6" x14ac:dyDescent="0.2">
      <c r="A41" s="14" t="s">
        <v>129</v>
      </c>
      <c r="B41" s="15" t="s">
        <v>130</v>
      </c>
      <c r="C41" s="26"/>
      <c r="D41" s="26"/>
      <c r="E41" s="28"/>
      <c r="F41" s="29">
        <v>0</v>
      </c>
    </row>
    <row r="42" spans="1:6" x14ac:dyDescent="0.2">
      <c r="A42" s="13" t="s">
        <v>158</v>
      </c>
      <c r="B42" s="31" t="s">
        <v>159</v>
      </c>
      <c r="C42" s="26"/>
      <c r="D42" s="27">
        <f>SUM(C43:C66)</f>
        <v>0</v>
      </c>
      <c r="E42" s="28"/>
      <c r="F42" s="29">
        <v>0</v>
      </c>
    </row>
    <row r="43" spans="1:6" x14ac:dyDescent="0.2">
      <c r="A43" s="14" t="s">
        <v>160</v>
      </c>
      <c r="B43" s="32" t="s">
        <v>161</v>
      </c>
      <c r="C43" s="26"/>
      <c r="D43" s="26"/>
      <c r="E43" s="28"/>
      <c r="F43" s="29">
        <v>0</v>
      </c>
    </row>
    <row r="44" spans="1:6" x14ac:dyDescent="0.2">
      <c r="A44" s="14" t="s">
        <v>162</v>
      </c>
      <c r="B44" s="15" t="s">
        <v>163</v>
      </c>
      <c r="C44" s="26"/>
      <c r="D44" s="26"/>
      <c r="E44" s="28"/>
      <c r="F44" s="29">
        <v>0</v>
      </c>
    </row>
    <row r="45" spans="1:6" x14ac:dyDescent="0.2">
      <c r="A45" s="14" t="s">
        <v>164</v>
      </c>
      <c r="B45" s="15" t="s">
        <v>165</v>
      </c>
      <c r="C45" s="26"/>
      <c r="D45" s="26"/>
      <c r="E45" s="27"/>
      <c r="F45" s="29">
        <v>0</v>
      </c>
    </row>
    <row r="46" spans="1:6" x14ac:dyDescent="0.2">
      <c r="A46" s="14" t="s">
        <v>166</v>
      </c>
      <c r="B46" s="15" t="s">
        <v>167</v>
      </c>
      <c r="C46" s="26"/>
      <c r="D46" s="30"/>
      <c r="E46" s="28"/>
      <c r="F46" s="29">
        <v>0</v>
      </c>
    </row>
    <row r="47" spans="1:6" x14ac:dyDescent="0.2">
      <c r="A47" s="14" t="s">
        <v>168</v>
      </c>
      <c r="B47" s="15" t="s">
        <v>169</v>
      </c>
      <c r="C47" s="26"/>
      <c r="D47" s="26"/>
      <c r="E47" s="28"/>
      <c r="F47" s="29">
        <v>0</v>
      </c>
    </row>
    <row r="48" spans="1:6" x14ac:dyDescent="0.2">
      <c r="A48" s="14" t="s">
        <v>170</v>
      </c>
      <c r="B48" s="15" t="s">
        <v>171</v>
      </c>
      <c r="C48" s="26"/>
      <c r="D48" s="26"/>
      <c r="E48" s="28"/>
      <c r="F48" s="29">
        <v>0</v>
      </c>
    </row>
    <row r="49" spans="1:6" x14ac:dyDescent="0.2">
      <c r="A49" s="14" t="s">
        <v>172</v>
      </c>
      <c r="B49" s="15" t="s">
        <v>173</v>
      </c>
      <c r="C49" s="26"/>
      <c r="D49" s="26"/>
      <c r="E49" s="28"/>
      <c r="F49" s="29">
        <v>0</v>
      </c>
    </row>
    <row r="50" spans="1:6" x14ac:dyDescent="0.2">
      <c r="A50" s="14" t="s">
        <v>174</v>
      </c>
      <c r="B50" s="15" t="s">
        <v>175</v>
      </c>
      <c r="C50" s="26"/>
      <c r="D50" s="26"/>
      <c r="E50" s="28"/>
      <c r="F50" s="29">
        <v>0</v>
      </c>
    </row>
    <row r="51" spans="1:6" x14ac:dyDescent="0.2">
      <c r="A51" s="14" t="s">
        <v>182</v>
      </c>
      <c r="B51" s="15" t="s">
        <v>183</v>
      </c>
      <c r="C51" s="26"/>
      <c r="D51" s="26"/>
      <c r="E51" s="28"/>
      <c r="F51" s="29">
        <v>0</v>
      </c>
    </row>
    <row r="52" spans="1:6" x14ac:dyDescent="0.2">
      <c r="A52" s="14" t="s">
        <v>184</v>
      </c>
      <c r="B52" s="15" t="s">
        <v>185</v>
      </c>
      <c r="C52" s="26"/>
      <c r="D52" s="26"/>
      <c r="E52" s="28"/>
      <c r="F52" s="29">
        <v>0</v>
      </c>
    </row>
    <row r="53" spans="1:6" x14ac:dyDescent="0.2">
      <c r="A53" s="14" t="s">
        <v>186</v>
      </c>
      <c r="B53" s="15" t="s">
        <v>187</v>
      </c>
      <c r="C53" s="26"/>
      <c r="D53" s="26"/>
      <c r="E53" s="28"/>
      <c r="F53" s="29">
        <v>0</v>
      </c>
    </row>
    <row r="54" spans="1:6" x14ac:dyDescent="0.2">
      <c r="A54" s="14" t="s">
        <v>188</v>
      </c>
      <c r="B54" s="15" t="s">
        <v>189</v>
      </c>
      <c r="C54" s="26"/>
      <c r="D54" s="26"/>
      <c r="E54" s="28"/>
      <c r="F54" s="29">
        <v>0</v>
      </c>
    </row>
    <row r="55" spans="1:6" x14ac:dyDescent="0.2">
      <c r="A55" s="14" t="s">
        <v>190</v>
      </c>
      <c r="B55" s="15" t="s">
        <v>191</v>
      </c>
      <c r="C55" s="26"/>
      <c r="D55" s="30"/>
      <c r="E55" s="28"/>
      <c r="F55" s="29">
        <v>0</v>
      </c>
    </row>
    <row r="56" spans="1:6" x14ac:dyDescent="0.2">
      <c r="A56" s="14" t="s">
        <v>192</v>
      </c>
      <c r="B56" s="15" t="s">
        <v>159</v>
      </c>
      <c r="C56" s="26"/>
      <c r="D56" s="26"/>
      <c r="E56" s="28"/>
      <c r="F56" s="29">
        <v>0</v>
      </c>
    </row>
    <row r="57" spans="1:6" x14ac:dyDescent="0.2">
      <c r="A57" s="14" t="s">
        <v>193</v>
      </c>
      <c r="B57" s="15" t="s">
        <v>194</v>
      </c>
      <c r="C57" s="26"/>
      <c r="D57" s="26"/>
      <c r="E57" s="28"/>
      <c r="F57" s="29">
        <v>0</v>
      </c>
    </row>
    <row r="58" spans="1:6" x14ac:dyDescent="0.2">
      <c r="A58" s="14" t="s">
        <v>195</v>
      </c>
      <c r="B58" s="15" t="s">
        <v>196</v>
      </c>
      <c r="C58" s="26"/>
      <c r="D58" s="26"/>
      <c r="E58" s="28"/>
      <c r="F58" s="29">
        <v>0</v>
      </c>
    </row>
    <row r="59" spans="1:6" x14ac:dyDescent="0.2">
      <c r="A59" s="13" t="s">
        <v>197</v>
      </c>
      <c r="B59" s="25" t="s">
        <v>5</v>
      </c>
      <c r="C59" s="26"/>
      <c r="D59" s="30"/>
      <c r="E59" s="28"/>
      <c r="F59" s="29">
        <v>0</v>
      </c>
    </row>
    <row r="60" spans="1:6" x14ac:dyDescent="0.2">
      <c r="A60" s="14" t="s">
        <v>198</v>
      </c>
      <c r="B60" s="15" t="s">
        <v>199</v>
      </c>
      <c r="C60" s="26"/>
      <c r="D60" s="26"/>
      <c r="E60" s="28"/>
      <c r="F60" s="29">
        <v>0</v>
      </c>
    </row>
    <row r="61" spans="1:6" x14ac:dyDescent="0.2">
      <c r="A61" s="14" t="s">
        <v>200</v>
      </c>
      <c r="B61" s="15" t="s">
        <v>201</v>
      </c>
      <c r="C61" s="26"/>
      <c r="D61" s="26"/>
      <c r="E61" s="28"/>
      <c r="F61" s="29">
        <v>0</v>
      </c>
    </row>
    <row r="62" spans="1:6" x14ac:dyDescent="0.2">
      <c r="A62" s="14" t="s">
        <v>202</v>
      </c>
      <c r="B62" s="15" t="s">
        <v>203</v>
      </c>
      <c r="C62" s="26"/>
      <c r="D62" s="26"/>
      <c r="E62" s="28"/>
      <c r="F62" s="29">
        <v>0</v>
      </c>
    </row>
    <row r="63" spans="1:6" x14ac:dyDescent="0.2">
      <c r="A63" s="13" t="s">
        <v>204</v>
      </c>
      <c r="B63" s="25" t="s">
        <v>6</v>
      </c>
      <c r="C63" s="26"/>
      <c r="D63" s="26"/>
      <c r="E63" s="28"/>
      <c r="F63" s="29">
        <v>0</v>
      </c>
    </row>
    <row r="64" spans="1:6" x14ac:dyDescent="0.2">
      <c r="A64" s="14" t="s">
        <v>205</v>
      </c>
      <c r="B64" s="15" t="s">
        <v>206</v>
      </c>
      <c r="C64" s="26"/>
      <c r="D64" s="26"/>
      <c r="E64" s="28"/>
      <c r="F64" s="29">
        <v>0</v>
      </c>
    </row>
    <row r="65" spans="1:6" x14ac:dyDescent="0.2">
      <c r="A65" s="14" t="s">
        <v>207</v>
      </c>
      <c r="B65" s="15" t="s">
        <v>208</v>
      </c>
      <c r="C65" s="26"/>
      <c r="D65" s="26"/>
      <c r="E65" s="28"/>
      <c r="F65" s="29">
        <v>0</v>
      </c>
    </row>
    <row r="66" spans="1:6" x14ac:dyDescent="0.2">
      <c r="A66" s="16" t="s">
        <v>209</v>
      </c>
      <c r="B66" s="21" t="s">
        <v>7</v>
      </c>
      <c r="C66" s="22"/>
      <c r="D66" s="22"/>
      <c r="E66" s="33">
        <f>SUM(D67:D170)</f>
        <v>0</v>
      </c>
      <c r="F66" s="24">
        <v>0</v>
      </c>
    </row>
    <row r="67" spans="1:6" ht="23.6" x14ac:dyDescent="0.2">
      <c r="A67" s="13" t="s">
        <v>210</v>
      </c>
      <c r="B67" s="25" t="s">
        <v>211</v>
      </c>
      <c r="C67" s="26"/>
      <c r="D67" s="27">
        <f>SUM(C68:C83)</f>
        <v>0</v>
      </c>
      <c r="E67" s="28"/>
      <c r="F67" s="29">
        <v>0</v>
      </c>
    </row>
    <row r="68" spans="1:6" x14ac:dyDescent="0.2">
      <c r="A68" s="14" t="s">
        <v>212</v>
      </c>
      <c r="B68" s="15" t="s">
        <v>213</v>
      </c>
      <c r="C68" s="26"/>
      <c r="D68" s="26"/>
      <c r="E68" s="28"/>
      <c r="F68" s="29">
        <v>0</v>
      </c>
    </row>
    <row r="69" spans="1:6" x14ac:dyDescent="0.2">
      <c r="A69" s="14" t="s">
        <v>214</v>
      </c>
      <c r="B69" s="15" t="s">
        <v>215</v>
      </c>
      <c r="C69" s="26"/>
      <c r="D69" s="26"/>
      <c r="E69" s="28"/>
      <c r="F69" s="29">
        <v>0</v>
      </c>
    </row>
    <row r="70" spans="1:6" x14ac:dyDescent="0.2">
      <c r="A70" s="14" t="s">
        <v>216</v>
      </c>
      <c r="B70" s="15" t="s">
        <v>217</v>
      </c>
      <c r="C70" s="26"/>
      <c r="D70" s="30"/>
      <c r="E70" s="28"/>
      <c r="F70" s="29">
        <v>0</v>
      </c>
    </row>
    <row r="71" spans="1:6" x14ac:dyDescent="0.2">
      <c r="A71" s="14" t="s">
        <v>218</v>
      </c>
      <c r="B71" s="15" t="s">
        <v>219</v>
      </c>
      <c r="C71" s="26"/>
      <c r="D71" s="26"/>
      <c r="E71" s="28"/>
      <c r="F71" s="29">
        <v>0</v>
      </c>
    </row>
    <row r="72" spans="1:6" x14ac:dyDescent="0.2">
      <c r="A72" s="14" t="s">
        <v>220</v>
      </c>
      <c r="B72" s="15" t="s">
        <v>221</v>
      </c>
      <c r="C72" s="26"/>
      <c r="D72" s="26"/>
      <c r="E72" s="28"/>
      <c r="F72" s="29">
        <v>0</v>
      </c>
    </row>
    <row r="73" spans="1:6" x14ac:dyDescent="0.2">
      <c r="A73" s="14" t="s">
        <v>222</v>
      </c>
      <c r="B73" s="15" t="s">
        <v>223</v>
      </c>
      <c r="C73" s="26"/>
      <c r="D73" s="26"/>
      <c r="E73" s="28"/>
      <c r="F73" s="29">
        <v>0</v>
      </c>
    </row>
    <row r="74" spans="1:6" ht="23.6" x14ac:dyDescent="0.2">
      <c r="A74" s="14" t="s">
        <v>224</v>
      </c>
      <c r="B74" s="15" t="s">
        <v>225</v>
      </c>
      <c r="C74" s="26"/>
      <c r="D74" s="26"/>
      <c r="E74" s="28"/>
      <c r="F74" s="29">
        <v>0</v>
      </c>
    </row>
    <row r="75" spans="1:6" ht="23.6" x14ac:dyDescent="0.2">
      <c r="A75" s="14" t="s">
        <v>226</v>
      </c>
      <c r="B75" s="15" t="s">
        <v>227</v>
      </c>
      <c r="C75" s="26"/>
      <c r="D75" s="26"/>
      <c r="E75" s="28"/>
      <c r="F75" s="29">
        <v>0</v>
      </c>
    </row>
    <row r="76" spans="1:6" x14ac:dyDescent="0.2">
      <c r="A76" s="14" t="s">
        <v>228</v>
      </c>
      <c r="B76" s="15" t="s">
        <v>229</v>
      </c>
      <c r="C76" s="26"/>
      <c r="D76" s="26"/>
      <c r="E76" s="28"/>
      <c r="F76" s="29">
        <v>0</v>
      </c>
    </row>
    <row r="77" spans="1:6" x14ac:dyDescent="0.2">
      <c r="A77" s="14" t="s">
        <v>230</v>
      </c>
      <c r="B77" s="15" t="s">
        <v>231</v>
      </c>
      <c r="C77" s="26"/>
      <c r="D77" s="26"/>
      <c r="E77" s="28"/>
      <c r="F77" s="29">
        <v>0</v>
      </c>
    </row>
    <row r="78" spans="1:6" x14ac:dyDescent="0.2">
      <c r="A78" s="14" t="s">
        <v>232</v>
      </c>
      <c r="B78" s="15" t="s">
        <v>233</v>
      </c>
      <c r="C78" s="26"/>
      <c r="D78" s="26"/>
      <c r="E78" s="28"/>
      <c r="F78" s="29">
        <v>0</v>
      </c>
    </row>
    <row r="79" spans="1:6" x14ac:dyDescent="0.2">
      <c r="A79" s="14" t="s">
        <v>234</v>
      </c>
      <c r="B79" s="15" t="s">
        <v>235</v>
      </c>
      <c r="C79" s="26"/>
      <c r="D79" s="26"/>
      <c r="E79" s="28"/>
      <c r="F79" s="29">
        <v>0</v>
      </c>
    </row>
    <row r="80" spans="1:6" x14ac:dyDescent="0.2">
      <c r="A80" s="14" t="s">
        <v>236</v>
      </c>
      <c r="B80" s="15" t="s">
        <v>237</v>
      </c>
      <c r="C80" s="26"/>
      <c r="D80" s="30"/>
      <c r="E80" s="28"/>
      <c r="F80" s="29">
        <v>0</v>
      </c>
    </row>
    <row r="81" spans="1:6" x14ac:dyDescent="0.2">
      <c r="A81" s="14" t="s">
        <v>238</v>
      </c>
      <c r="B81" s="15" t="s">
        <v>239</v>
      </c>
      <c r="C81" s="26"/>
      <c r="D81" s="26"/>
      <c r="E81" s="28"/>
      <c r="F81" s="29">
        <v>0</v>
      </c>
    </row>
    <row r="82" spans="1:6" x14ac:dyDescent="0.2">
      <c r="A82" s="14" t="s">
        <v>240</v>
      </c>
      <c r="B82" s="15" t="s">
        <v>241</v>
      </c>
      <c r="C82" s="26"/>
      <c r="D82" s="26"/>
      <c r="E82" s="28"/>
      <c r="F82" s="29">
        <v>0</v>
      </c>
    </row>
    <row r="83" spans="1:6" x14ac:dyDescent="0.2">
      <c r="A83" s="14" t="s">
        <v>242</v>
      </c>
      <c r="B83" s="15" t="s">
        <v>243</v>
      </c>
      <c r="C83" s="26"/>
      <c r="D83" s="26"/>
      <c r="E83" s="28"/>
      <c r="F83" s="29">
        <v>0</v>
      </c>
    </row>
    <row r="84" spans="1:6" x14ac:dyDescent="0.2">
      <c r="A84" s="13" t="s">
        <v>244</v>
      </c>
      <c r="B84" s="25" t="s">
        <v>8</v>
      </c>
      <c r="C84" s="26"/>
      <c r="D84" s="27">
        <f>SUM(C85:C93)</f>
        <v>0</v>
      </c>
      <c r="E84" s="28"/>
      <c r="F84" s="29">
        <v>0</v>
      </c>
    </row>
    <row r="85" spans="1:6" x14ac:dyDescent="0.2">
      <c r="A85" s="14" t="s">
        <v>245</v>
      </c>
      <c r="B85" s="15" t="s">
        <v>246</v>
      </c>
      <c r="C85" s="26"/>
      <c r="D85" s="26"/>
      <c r="E85" s="28"/>
      <c r="F85" s="29">
        <v>0</v>
      </c>
    </row>
    <row r="86" spans="1:6" x14ac:dyDescent="0.2">
      <c r="A86" s="14" t="s">
        <v>247</v>
      </c>
      <c r="B86" s="15" t="s">
        <v>248</v>
      </c>
      <c r="C86" s="26"/>
      <c r="D86" s="26"/>
      <c r="E86" s="28"/>
      <c r="F86" s="29">
        <v>0</v>
      </c>
    </row>
    <row r="87" spans="1:6" x14ac:dyDescent="0.2">
      <c r="A87" s="14" t="s">
        <v>249</v>
      </c>
      <c r="B87" s="15" t="s">
        <v>250</v>
      </c>
      <c r="C87" s="26"/>
      <c r="D87" s="26"/>
      <c r="E87" s="28"/>
      <c r="F87" s="29">
        <v>0</v>
      </c>
    </row>
    <row r="88" spans="1:6" x14ac:dyDescent="0.2">
      <c r="A88" s="14" t="s">
        <v>251</v>
      </c>
      <c r="B88" s="15" t="s">
        <v>252</v>
      </c>
      <c r="C88" s="26"/>
      <c r="D88" s="30"/>
      <c r="E88" s="28"/>
      <c r="F88" s="29">
        <v>0</v>
      </c>
    </row>
    <row r="89" spans="1:6" x14ac:dyDescent="0.2">
      <c r="A89" s="14" t="s">
        <v>253</v>
      </c>
      <c r="B89" s="15" t="s">
        <v>254</v>
      </c>
      <c r="C89" s="26"/>
      <c r="D89" s="26"/>
      <c r="E89" s="28"/>
      <c r="F89" s="29">
        <v>0</v>
      </c>
    </row>
    <row r="90" spans="1:6" x14ac:dyDescent="0.2">
      <c r="A90" s="14" t="s">
        <v>255</v>
      </c>
      <c r="B90" s="15" t="s">
        <v>256</v>
      </c>
      <c r="C90" s="26"/>
      <c r="D90" s="26"/>
      <c r="E90" s="28"/>
      <c r="F90" s="29">
        <v>0</v>
      </c>
    </row>
    <row r="91" spans="1:6" x14ac:dyDescent="0.2">
      <c r="A91" s="14" t="s">
        <v>257</v>
      </c>
      <c r="B91" s="15" t="s">
        <v>258</v>
      </c>
      <c r="C91" s="26"/>
      <c r="D91" s="30"/>
      <c r="E91" s="28"/>
      <c r="F91" s="29">
        <v>0</v>
      </c>
    </row>
    <row r="92" spans="1:6" x14ac:dyDescent="0.2">
      <c r="A92" s="14" t="s">
        <v>259</v>
      </c>
      <c r="B92" s="15" t="s">
        <v>260</v>
      </c>
      <c r="C92" s="26"/>
      <c r="D92" s="26"/>
      <c r="E92" s="28"/>
      <c r="F92" s="29">
        <v>0</v>
      </c>
    </row>
    <row r="93" spans="1:6" x14ac:dyDescent="0.2">
      <c r="A93" s="14" t="s">
        <v>261</v>
      </c>
      <c r="B93" s="15" t="s">
        <v>262</v>
      </c>
      <c r="C93" s="26"/>
      <c r="D93" s="26"/>
      <c r="E93" s="28"/>
      <c r="F93" s="29">
        <v>0</v>
      </c>
    </row>
    <row r="94" spans="1:6" x14ac:dyDescent="0.2">
      <c r="A94" s="13" t="s">
        <v>263</v>
      </c>
      <c r="B94" s="25" t="s">
        <v>1651</v>
      </c>
      <c r="C94" s="26"/>
      <c r="D94" s="27">
        <f>SUM(C95:C110)</f>
        <v>0</v>
      </c>
      <c r="E94" s="28"/>
      <c r="F94" s="29">
        <v>0</v>
      </c>
    </row>
    <row r="95" spans="1:6" ht="23.6" x14ac:dyDescent="0.2">
      <c r="A95" s="14" t="s">
        <v>264</v>
      </c>
      <c r="B95" s="15" t="s">
        <v>265</v>
      </c>
      <c r="C95" s="26"/>
      <c r="D95" s="26"/>
      <c r="E95" s="28"/>
      <c r="F95" s="29">
        <v>0</v>
      </c>
    </row>
    <row r="96" spans="1:6" ht="23.6" x14ac:dyDescent="0.2">
      <c r="A96" s="14" t="s">
        <v>266</v>
      </c>
      <c r="B96" s="15" t="s">
        <v>267</v>
      </c>
      <c r="C96" s="26"/>
      <c r="D96" s="26"/>
      <c r="E96" s="28"/>
      <c r="F96" s="29">
        <v>0</v>
      </c>
    </row>
    <row r="97" spans="1:6" x14ac:dyDescent="0.2">
      <c r="A97" s="14" t="s">
        <v>268</v>
      </c>
      <c r="B97" s="15" t="s">
        <v>269</v>
      </c>
      <c r="C97" s="26"/>
      <c r="D97" s="30"/>
      <c r="E97" s="28"/>
      <c r="F97" s="29">
        <v>0</v>
      </c>
    </row>
    <row r="98" spans="1:6" x14ac:dyDescent="0.2">
      <c r="A98" s="14" t="s">
        <v>270</v>
      </c>
      <c r="B98" s="15" t="s">
        <v>271</v>
      </c>
      <c r="C98" s="26"/>
      <c r="D98" s="26"/>
      <c r="E98" s="28"/>
      <c r="F98" s="29">
        <v>0</v>
      </c>
    </row>
    <row r="99" spans="1:6" x14ac:dyDescent="0.2">
      <c r="A99" s="14" t="s">
        <v>272</v>
      </c>
      <c r="B99" s="15" t="s">
        <v>273</v>
      </c>
      <c r="C99" s="26"/>
      <c r="D99" s="26"/>
      <c r="E99" s="28"/>
      <c r="F99" s="29">
        <v>0</v>
      </c>
    </row>
    <row r="100" spans="1:6" ht="23.6" x14ac:dyDescent="0.2">
      <c r="A100" s="14" t="s">
        <v>274</v>
      </c>
      <c r="B100" s="15" t="s">
        <v>275</v>
      </c>
      <c r="C100" s="26"/>
      <c r="D100" s="26"/>
      <c r="E100" s="28"/>
      <c r="F100" s="29">
        <v>0</v>
      </c>
    </row>
    <row r="101" spans="1:6" ht="23.6" x14ac:dyDescent="0.2">
      <c r="A101" s="14" t="s">
        <v>276</v>
      </c>
      <c r="B101" s="15" t="s">
        <v>277</v>
      </c>
      <c r="C101" s="26"/>
      <c r="D101" s="30"/>
      <c r="E101" s="28"/>
      <c r="F101" s="29">
        <v>0</v>
      </c>
    </row>
    <row r="102" spans="1:6" ht="23.6" x14ac:dyDescent="0.2">
      <c r="A102" s="14" t="s">
        <v>278</v>
      </c>
      <c r="B102" s="15" t="s">
        <v>279</v>
      </c>
      <c r="C102" s="26"/>
      <c r="D102" s="26"/>
      <c r="E102" s="28"/>
      <c r="F102" s="29">
        <v>0</v>
      </c>
    </row>
    <row r="103" spans="1:6" ht="23.6" x14ac:dyDescent="0.2">
      <c r="A103" s="14" t="s">
        <v>280</v>
      </c>
      <c r="B103" s="15" t="s">
        <v>281</v>
      </c>
      <c r="C103" s="26"/>
      <c r="D103" s="26"/>
      <c r="E103" s="28"/>
      <c r="F103" s="29">
        <v>0</v>
      </c>
    </row>
    <row r="104" spans="1:6" ht="23.6" x14ac:dyDescent="0.2">
      <c r="A104" s="14" t="s">
        <v>282</v>
      </c>
      <c r="B104" s="15" t="s">
        <v>283</v>
      </c>
      <c r="C104" s="26"/>
      <c r="D104" s="26"/>
      <c r="E104" s="28"/>
      <c r="F104" s="29">
        <v>0</v>
      </c>
    </row>
    <row r="105" spans="1:6" ht="23.6" x14ac:dyDescent="0.2">
      <c r="A105" s="14" t="s">
        <v>284</v>
      </c>
      <c r="B105" s="15" t="s">
        <v>285</v>
      </c>
      <c r="C105" s="26"/>
      <c r="D105" s="26"/>
      <c r="E105" s="28"/>
      <c r="F105" s="29">
        <v>0</v>
      </c>
    </row>
    <row r="106" spans="1:6" ht="23.6" x14ac:dyDescent="0.2">
      <c r="A106" s="14" t="s">
        <v>286</v>
      </c>
      <c r="B106" s="15" t="s">
        <v>287</v>
      </c>
      <c r="C106" s="26"/>
      <c r="D106" s="26"/>
      <c r="E106" s="28"/>
      <c r="F106" s="29">
        <v>0</v>
      </c>
    </row>
    <row r="107" spans="1:6" ht="23.6" x14ac:dyDescent="0.2">
      <c r="A107" s="14" t="s">
        <v>288</v>
      </c>
      <c r="B107" s="15" t="s">
        <v>289</v>
      </c>
      <c r="C107" s="26"/>
      <c r="D107" s="26"/>
      <c r="E107" s="28"/>
      <c r="F107" s="29">
        <v>0</v>
      </c>
    </row>
    <row r="108" spans="1:6" ht="23.6" x14ac:dyDescent="0.2">
      <c r="A108" s="14" t="s">
        <v>290</v>
      </c>
      <c r="B108" s="15" t="s">
        <v>291</v>
      </c>
      <c r="C108" s="26"/>
      <c r="D108" s="26"/>
      <c r="E108" s="28"/>
      <c r="F108" s="29">
        <v>0</v>
      </c>
    </row>
    <row r="109" spans="1:6" x14ac:dyDescent="0.2">
      <c r="A109" s="14" t="s">
        <v>296</v>
      </c>
      <c r="B109" s="15" t="s">
        <v>297</v>
      </c>
      <c r="C109" s="26"/>
      <c r="D109" s="26"/>
      <c r="E109" s="28"/>
      <c r="F109" s="29">
        <v>0</v>
      </c>
    </row>
    <row r="110" spans="1:6" x14ac:dyDescent="0.2">
      <c r="A110" s="14" t="s">
        <v>298</v>
      </c>
      <c r="B110" s="15" t="s">
        <v>299</v>
      </c>
      <c r="C110" s="26"/>
      <c r="D110" s="26"/>
      <c r="E110" s="28"/>
      <c r="F110" s="29">
        <v>0</v>
      </c>
    </row>
    <row r="111" spans="1:6" x14ac:dyDescent="0.2">
      <c r="A111" s="13" t="s">
        <v>300</v>
      </c>
      <c r="B111" s="25" t="s">
        <v>301</v>
      </c>
      <c r="C111" s="34"/>
      <c r="D111" s="27">
        <f>SUM(C112:C129)</f>
        <v>0</v>
      </c>
      <c r="E111" s="27"/>
      <c r="F111" s="29">
        <v>0</v>
      </c>
    </row>
    <row r="112" spans="1:6" x14ac:dyDescent="0.2">
      <c r="A112" s="14" t="s">
        <v>302</v>
      </c>
      <c r="B112" s="15" t="s">
        <v>303</v>
      </c>
      <c r="C112" s="26"/>
      <c r="D112" s="30"/>
      <c r="E112" s="28"/>
      <c r="F112" s="29">
        <v>0</v>
      </c>
    </row>
    <row r="113" spans="1:6" x14ac:dyDescent="0.2">
      <c r="A113" s="14" t="s">
        <v>304</v>
      </c>
      <c r="B113" s="15" t="s">
        <v>305</v>
      </c>
      <c r="C113" s="26"/>
      <c r="D113" s="26"/>
      <c r="E113" s="28"/>
      <c r="F113" s="29">
        <v>0</v>
      </c>
    </row>
    <row r="114" spans="1:6" x14ac:dyDescent="0.2">
      <c r="A114" s="14" t="s">
        <v>306</v>
      </c>
      <c r="B114" s="15" t="s">
        <v>307</v>
      </c>
      <c r="C114" s="26"/>
      <c r="D114" s="26"/>
      <c r="E114" s="28"/>
      <c r="F114" s="29">
        <v>0</v>
      </c>
    </row>
    <row r="115" spans="1:6" x14ac:dyDescent="0.2">
      <c r="A115" s="14" t="s">
        <v>308</v>
      </c>
      <c r="B115" s="15" t="s">
        <v>309</v>
      </c>
      <c r="C115" s="26"/>
      <c r="D115" s="26"/>
      <c r="E115" s="28"/>
      <c r="F115" s="29">
        <v>0</v>
      </c>
    </row>
    <row r="116" spans="1:6" x14ac:dyDescent="0.2">
      <c r="A116" s="14" t="s">
        <v>310</v>
      </c>
      <c r="B116" s="15" t="s">
        <v>311</v>
      </c>
      <c r="C116" s="26"/>
      <c r="D116" s="26"/>
      <c r="E116" s="28"/>
      <c r="F116" s="29">
        <v>0</v>
      </c>
    </row>
    <row r="117" spans="1:6" x14ac:dyDescent="0.2">
      <c r="A117" s="14" t="s">
        <v>312</v>
      </c>
      <c r="B117" s="15" t="s">
        <v>313</v>
      </c>
      <c r="C117" s="26"/>
      <c r="D117" s="26"/>
      <c r="E117" s="28"/>
      <c r="F117" s="29">
        <v>0</v>
      </c>
    </row>
    <row r="118" spans="1:6" x14ac:dyDescent="0.2">
      <c r="A118" s="14" t="s">
        <v>314</v>
      </c>
      <c r="B118" s="15" t="s">
        <v>315</v>
      </c>
      <c r="C118" s="26"/>
      <c r="D118" s="26"/>
      <c r="E118" s="28"/>
      <c r="F118" s="29">
        <v>0</v>
      </c>
    </row>
    <row r="119" spans="1:6" x14ac:dyDescent="0.2">
      <c r="A119" s="14" t="s">
        <v>316</v>
      </c>
      <c r="B119" s="15" t="s">
        <v>317</v>
      </c>
      <c r="C119" s="26"/>
      <c r="D119" s="26"/>
      <c r="E119" s="28"/>
      <c r="F119" s="29">
        <v>0</v>
      </c>
    </row>
    <row r="120" spans="1:6" x14ac:dyDescent="0.2">
      <c r="A120" s="14" t="s">
        <v>318</v>
      </c>
      <c r="B120" s="15" t="s">
        <v>319</v>
      </c>
      <c r="C120" s="26"/>
      <c r="D120" s="26"/>
      <c r="E120" s="28"/>
      <c r="F120" s="29">
        <v>0</v>
      </c>
    </row>
    <row r="121" spans="1:6" x14ac:dyDescent="0.2">
      <c r="A121" s="14" t="s">
        <v>320</v>
      </c>
      <c r="B121" s="15" t="s">
        <v>321</v>
      </c>
      <c r="C121" s="26"/>
      <c r="D121" s="26"/>
      <c r="E121" s="28"/>
      <c r="F121" s="29">
        <v>0</v>
      </c>
    </row>
    <row r="122" spans="1:6" x14ac:dyDescent="0.2">
      <c r="A122" s="14" t="s">
        <v>322</v>
      </c>
      <c r="B122" s="15" t="s">
        <v>323</v>
      </c>
      <c r="C122" s="26"/>
      <c r="D122" s="30"/>
      <c r="E122" s="28"/>
      <c r="F122" s="29">
        <v>0</v>
      </c>
    </row>
    <row r="123" spans="1:6" x14ac:dyDescent="0.2">
      <c r="A123" s="14" t="s">
        <v>324</v>
      </c>
      <c r="B123" s="15" t="s">
        <v>325</v>
      </c>
      <c r="C123" s="26"/>
      <c r="D123" s="26"/>
      <c r="E123" s="28"/>
      <c r="F123" s="29">
        <v>0</v>
      </c>
    </row>
    <row r="124" spans="1:6" x14ac:dyDescent="0.2">
      <c r="A124" s="14" t="s">
        <v>326</v>
      </c>
      <c r="B124" s="15" t="s">
        <v>327</v>
      </c>
      <c r="C124" s="26"/>
      <c r="D124" s="26"/>
      <c r="E124" s="28"/>
      <c r="F124" s="29">
        <v>0</v>
      </c>
    </row>
    <row r="125" spans="1:6" x14ac:dyDescent="0.2">
      <c r="A125" s="14" t="s">
        <v>328</v>
      </c>
      <c r="B125" s="15" t="s">
        <v>329</v>
      </c>
      <c r="C125" s="26"/>
      <c r="D125" s="26"/>
      <c r="E125" s="28"/>
      <c r="F125" s="29">
        <v>0</v>
      </c>
    </row>
    <row r="126" spans="1:6" x14ac:dyDescent="0.2">
      <c r="A126" s="14" t="s">
        <v>330</v>
      </c>
      <c r="B126" s="15" t="s">
        <v>331</v>
      </c>
      <c r="C126" s="26"/>
      <c r="D126" s="26"/>
      <c r="E126" s="28"/>
      <c r="F126" s="29">
        <v>0</v>
      </c>
    </row>
    <row r="127" spans="1:6" x14ac:dyDescent="0.2">
      <c r="A127" s="14" t="s">
        <v>332</v>
      </c>
      <c r="B127" s="15" t="s">
        <v>333</v>
      </c>
      <c r="C127" s="26"/>
      <c r="D127" s="26"/>
      <c r="E127" s="28"/>
      <c r="F127" s="29">
        <v>0</v>
      </c>
    </row>
    <row r="128" spans="1:6" x14ac:dyDescent="0.2">
      <c r="A128" s="14" t="s">
        <v>334</v>
      </c>
      <c r="B128" s="15" t="s">
        <v>335</v>
      </c>
      <c r="C128" s="26"/>
      <c r="D128" s="26"/>
      <c r="E128" s="28"/>
      <c r="F128" s="29">
        <v>0</v>
      </c>
    </row>
    <row r="129" spans="1:6" x14ac:dyDescent="0.2">
      <c r="A129" s="14" t="s">
        <v>336</v>
      </c>
      <c r="B129" s="15" t="s">
        <v>337</v>
      </c>
      <c r="C129" s="26"/>
      <c r="D129" s="26"/>
      <c r="E129" s="28"/>
      <c r="F129" s="29">
        <v>0</v>
      </c>
    </row>
    <row r="130" spans="1:6" x14ac:dyDescent="0.2">
      <c r="A130" s="13" t="s">
        <v>338</v>
      </c>
      <c r="B130" s="25" t="s">
        <v>339</v>
      </c>
      <c r="C130" s="26"/>
      <c r="D130" s="27">
        <f>SUM(C131:C145)</f>
        <v>0</v>
      </c>
      <c r="E130" s="28"/>
      <c r="F130" s="29">
        <v>0</v>
      </c>
    </row>
    <row r="131" spans="1:6" x14ac:dyDescent="0.2">
      <c r="A131" s="14" t="s">
        <v>340</v>
      </c>
      <c r="B131" s="15" t="s">
        <v>341</v>
      </c>
      <c r="C131" s="26"/>
      <c r="D131" s="26"/>
      <c r="E131" s="28"/>
      <c r="F131" s="29">
        <v>0</v>
      </c>
    </row>
    <row r="132" spans="1:6" x14ac:dyDescent="0.2">
      <c r="A132" s="14" t="s">
        <v>342</v>
      </c>
      <c r="B132" s="15" t="s">
        <v>343</v>
      </c>
      <c r="C132" s="26"/>
      <c r="D132" s="30"/>
      <c r="E132" s="28"/>
      <c r="F132" s="29">
        <v>0</v>
      </c>
    </row>
    <row r="133" spans="1:6" x14ac:dyDescent="0.2">
      <c r="A133" s="14" t="s">
        <v>344</v>
      </c>
      <c r="B133" s="15" t="s">
        <v>345</v>
      </c>
      <c r="C133" s="26"/>
      <c r="D133" s="26"/>
      <c r="E133" s="28"/>
      <c r="F133" s="29">
        <v>0</v>
      </c>
    </row>
    <row r="134" spans="1:6" x14ac:dyDescent="0.2">
      <c r="A134" s="14" t="s">
        <v>346</v>
      </c>
      <c r="B134" s="15" t="s">
        <v>347</v>
      </c>
      <c r="C134" s="26"/>
      <c r="D134" s="26"/>
      <c r="E134" s="28"/>
      <c r="F134" s="29">
        <v>0</v>
      </c>
    </row>
    <row r="135" spans="1:6" x14ac:dyDescent="0.2">
      <c r="A135" s="14" t="s">
        <v>348</v>
      </c>
      <c r="B135" s="15" t="s">
        <v>349</v>
      </c>
      <c r="C135" s="26"/>
      <c r="D135" s="26"/>
      <c r="E135" s="28"/>
      <c r="F135" s="29">
        <v>0</v>
      </c>
    </row>
    <row r="136" spans="1:6" x14ac:dyDescent="0.2">
      <c r="A136" s="14" t="s">
        <v>350</v>
      </c>
      <c r="B136" s="15" t="s">
        <v>351</v>
      </c>
      <c r="C136" s="26"/>
      <c r="D136" s="26"/>
      <c r="E136" s="28"/>
      <c r="F136" s="29">
        <v>0</v>
      </c>
    </row>
    <row r="137" spans="1:6" x14ac:dyDescent="0.2">
      <c r="A137" s="14" t="s">
        <v>352</v>
      </c>
      <c r="B137" s="15" t="s">
        <v>353</v>
      </c>
      <c r="C137" s="26"/>
      <c r="D137" s="26"/>
      <c r="E137" s="28"/>
      <c r="F137" s="29">
        <v>0</v>
      </c>
    </row>
    <row r="138" spans="1:6" x14ac:dyDescent="0.2">
      <c r="A138" s="14" t="s">
        <v>354</v>
      </c>
      <c r="B138" s="15" t="s">
        <v>355</v>
      </c>
      <c r="C138" s="26"/>
      <c r="D138" s="26"/>
      <c r="E138" s="28"/>
      <c r="F138" s="29">
        <v>0</v>
      </c>
    </row>
    <row r="139" spans="1:6" x14ac:dyDescent="0.2">
      <c r="A139" s="14" t="s">
        <v>356</v>
      </c>
      <c r="B139" s="15" t="s">
        <v>357</v>
      </c>
      <c r="C139" s="26"/>
      <c r="D139" s="26"/>
      <c r="E139" s="28"/>
      <c r="F139" s="29">
        <v>0</v>
      </c>
    </row>
    <row r="140" spans="1:6" x14ac:dyDescent="0.2">
      <c r="A140" s="14" t="s">
        <v>358</v>
      </c>
      <c r="B140" s="15" t="s">
        <v>359</v>
      </c>
      <c r="C140" s="26"/>
      <c r="D140" s="26"/>
      <c r="E140" s="28"/>
      <c r="F140" s="29">
        <v>0</v>
      </c>
    </row>
    <row r="141" spans="1:6" x14ac:dyDescent="0.2">
      <c r="A141" s="14" t="s">
        <v>360</v>
      </c>
      <c r="B141" s="15" t="s">
        <v>361</v>
      </c>
      <c r="C141" s="26"/>
      <c r="D141" s="26"/>
      <c r="E141" s="28"/>
      <c r="F141" s="29">
        <v>0</v>
      </c>
    </row>
    <row r="142" spans="1:6" x14ac:dyDescent="0.2">
      <c r="A142" s="14" t="s">
        <v>362</v>
      </c>
      <c r="B142" s="15" t="s">
        <v>363</v>
      </c>
      <c r="C142" s="26"/>
      <c r="D142" s="30"/>
      <c r="E142" s="28"/>
      <c r="F142" s="29">
        <v>0</v>
      </c>
    </row>
    <row r="143" spans="1:6" x14ac:dyDescent="0.2">
      <c r="A143" s="14" t="s">
        <v>364</v>
      </c>
      <c r="B143" s="15" t="s">
        <v>365</v>
      </c>
      <c r="C143" s="26"/>
      <c r="D143" s="26"/>
      <c r="E143" s="28"/>
      <c r="F143" s="29">
        <v>0</v>
      </c>
    </row>
    <row r="144" spans="1:6" x14ac:dyDescent="0.2">
      <c r="A144" s="14" t="s">
        <v>366</v>
      </c>
      <c r="B144" s="15" t="s">
        <v>367</v>
      </c>
      <c r="C144" s="26"/>
      <c r="D144" s="26"/>
      <c r="E144" s="28"/>
      <c r="F144" s="29">
        <v>0</v>
      </c>
    </row>
    <row r="145" spans="1:7" x14ac:dyDescent="0.2">
      <c r="A145" s="14" t="s">
        <v>368</v>
      </c>
      <c r="B145" s="15" t="s">
        <v>369</v>
      </c>
      <c r="C145" s="26"/>
      <c r="D145" s="26"/>
      <c r="E145" s="28"/>
      <c r="F145" s="29">
        <v>0</v>
      </c>
    </row>
    <row r="146" spans="1:7" x14ac:dyDescent="0.2">
      <c r="A146" s="13" t="s">
        <v>370</v>
      </c>
      <c r="B146" s="25" t="s">
        <v>9</v>
      </c>
      <c r="C146" s="26"/>
      <c r="D146" s="27">
        <f>SUM(C147:C151)</f>
        <v>0</v>
      </c>
      <c r="E146" s="28"/>
      <c r="F146" s="29">
        <v>0</v>
      </c>
    </row>
    <row r="147" spans="1:7" x14ac:dyDescent="0.2">
      <c r="A147" s="14" t="s">
        <v>371</v>
      </c>
      <c r="B147" s="15" t="s">
        <v>9</v>
      </c>
      <c r="C147" s="26"/>
      <c r="D147" s="26"/>
      <c r="E147" s="28"/>
      <c r="F147" s="29">
        <v>0</v>
      </c>
    </row>
    <row r="148" spans="1:7" x14ac:dyDescent="0.2">
      <c r="A148" s="14" t="s">
        <v>372</v>
      </c>
      <c r="B148" s="15" t="s">
        <v>373</v>
      </c>
      <c r="C148" s="26"/>
      <c r="D148" s="26"/>
      <c r="E148" s="28"/>
      <c r="F148" s="29">
        <v>0</v>
      </c>
    </row>
    <row r="149" spans="1:7" x14ac:dyDescent="0.2">
      <c r="A149" s="14" t="s">
        <v>374</v>
      </c>
      <c r="B149" s="15" t="s">
        <v>375</v>
      </c>
      <c r="C149" s="26"/>
      <c r="D149" s="26"/>
      <c r="E149" s="28"/>
      <c r="F149" s="29">
        <v>0</v>
      </c>
    </row>
    <row r="150" spans="1:7" x14ac:dyDescent="0.2">
      <c r="A150" s="14" t="s">
        <v>376</v>
      </c>
      <c r="B150" s="15" t="s">
        <v>377</v>
      </c>
      <c r="C150" s="26"/>
      <c r="D150" s="26"/>
      <c r="E150" s="28"/>
      <c r="F150" s="29">
        <v>0</v>
      </c>
    </row>
    <row r="151" spans="1:7" x14ac:dyDescent="0.2">
      <c r="A151" s="14" t="s">
        <v>378</v>
      </c>
      <c r="B151" s="15" t="s">
        <v>379</v>
      </c>
      <c r="C151" s="26"/>
      <c r="D151" s="26"/>
      <c r="E151" s="28"/>
      <c r="F151" s="29">
        <v>0</v>
      </c>
    </row>
    <row r="152" spans="1:7" x14ac:dyDescent="0.2">
      <c r="A152" s="13" t="s">
        <v>380</v>
      </c>
      <c r="B152" s="25" t="s">
        <v>381</v>
      </c>
      <c r="C152" s="26"/>
      <c r="D152" s="27">
        <f>SUM(C153:C162)</f>
        <v>0</v>
      </c>
      <c r="E152" s="28"/>
      <c r="F152" s="29">
        <v>0</v>
      </c>
    </row>
    <row r="153" spans="1:7" x14ac:dyDescent="0.2">
      <c r="A153" s="14" t="s">
        <v>382</v>
      </c>
      <c r="B153" s="15" t="s">
        <v>383</v>
      </c>
      <c r="C153" s="26"/>
      <c r="D153" s="26"/>
      <c r="E153" s="28"/>
      <c r="F153" s="29">
        <v>0</v>
      </c>
    </row>
    <row r="154" spans="1:7" x14ac:dyDescent="0.2">
      <c r="A154" s="14" t="s">
        <v>384</v>
      </c>
      <c r="B154" s="15" t="s">
        <v>385</v>
      </c>
      <c r="C154" s="26"/>
      <c r="D154" s="26"/>
      <c r="E154" s="28"/>
      <c r="F154" s="29">
        <v>0</v>
      </c>
    </row>
    <row r="155" spans="1:7" x14ac:dyDescent="0.2">
      <c r="A155" s="14" t="s">
        <v>386</v>
      </c>
      <c r="B155" s="15" t="s">
        <v>387</v>
      </c>
      <c r="C155" s="26"/>
      <c r="D155" s="26"/>
      <c r="E155" s="28"/>
      <c r="F155" s="29">
        <v>0</v>
      </c>
    </row>
    <row r="156" spans="1:7" x14ac:dyDescent="0.2">
      <c r="A156" s="14" t="s">
        <v>388</v>
      </c>
      <c r="B156" s="15" t="s">
        <v>389</v>
      </c>
      <c r="C156" s="26"/>
      <c r="D156" s="26"/>
      <c r="E156" s="28"/>
      <c r="F156" s="29">
        <v>0</v>
      </c>
    </row>
    <row r="157" spans="1:7" x14ac:dyDescent="0.2">
      <c r="A157" s="14" t="s">
        <v>390</v>
      </c>
      <c r="B157" s="15" t="s">
        <v>391</v>
      </c>
      <c r="C157" s="26"/>
      <c r="D157" s="26"/>
      <c r="E157" s="28"/>
      <c r="F157" s="29">
        <v>0</v>
      </c>
    </row>
    <row r="158" spans="1:7" x14ac:dyDescent="0.2">
      <c r="A158" s="14" t="s">
        <v>392</v>
      </c>
      <c r="B158" s="15" t="s">
        <v>393</v>
      </c>
      <c r="C158" s="26"/>
      <c r="D158" s="26"/>
      <c r="E158" s="28"/>
      <c r="F158" s="29">
        <v>0</v>
      </c>
    </row>
    <row r="159" spans="1:7" x14ac:dyDescent="0.2">
      <c r="A159" s="14" t="s">
        <v>394</v>
      </c>
      <c r="B159" s="15" t="s">
        <v>395</v>
      </c>
      <c r="C159" s="26"/>
      <c r="D159" s="26"/>
      <c r="E159" s="28"/>
      <c r="F159" s="29">
        <v>0</v>
      </c>
    </row>
    <row r="160" spans="1:7" x14ac:dyDescent="0.2">
      <c r="A160" s="14" t="s">
        <v>396</v>
      </c>
      <c r="B160" s="15" t="s">
        <v>397</v>
      </c>
      <c r="C160" s="26"/>
      <c r="D160" s="26"/>
      <c r="E160" s="28"/>
      <c r="F160" s="29">
        <v>0</v>
      </c>
      <c r="G160" s="56"/>
    </row>
    <row r="161" spans="1:7" x14ac:dyDescent="0.2">
      <c r="A161" s="14" t="s">
        <v>398</v>
      </c>
      <c r="B161" s="15" t="s">
        <v>399</v>
      </c>
      <c r="C161" s="26"/>
      <c r="D161" s="26"/>
      <c r="E161" s="28"/>
      <c r="F161" s="29">
        <v>0</v>
      </c>
      <c r="G161" s="64"/>
    </row>
    <row r="162" spans="1:7" x14ac:dyDescent="0.2">
      <c r="A162" s="14" t="s">
        <v>400</v>
      </c>
      <c r="B162" s="15" t="s">
        <v>401</v>
      </c>
      <c r="C162" s="26"/>
      <c r="D162" s="30"/>
      <c r="E162" s="28"/>
      <c r="F162" s="29">
        <v>0</v>
      </c>
      <c r="G162" s="56"/>
    </row>
    <row r="163" spans="1:7" x14ac:dyDescent="0.2">
      <c r="A163" s="13" t="s">
        <v>402</v>
      </c>
      <c r="B163" s="25" t="s">
        <v>10</v>
      </c>
      <c r="C163" s="26"/>
      <c r="D163" s="27">
        <f>SUM(C164:C169)</f>
        <v>0</v>
      </c>
      <c r="E163" s="28"/>
      <c r="F163" s="29">
        <v>0</v>
      </c>
      <c r="G163" s="65"/>
    </row>
    <row r="164" spans="1:7" x14ac:dyDescent="0.2">
      <c r="A164" s="14" t="s">
        <v>403</v>
      </c>
      <c r="B164" s="15" t="s">
        <v>404</v>
      </c>
      <c r="C164" s="26"/>
      <c r="D164" s="26"/>
      <c r="E164" s="28"/>
      <c r="F164" s="29">
        <v>0</v>
      </c>
      <c r="G164" s="64"/>
    </row>
    <row r="165" spans="1:7" x14ac:dyDescent="0.2">
      <c r="A165" s="14" t="s">
        <v>405</v>
      </c>
      <c r="B165" s="15" t="s">
        <v>406</v>
      </c>
      <c r="C165" s="26"/>
      <c r="D165" s="26"/>
      <c r="E165" s="28"/>
      <c r="F165" s="29">
        <v>0</v>
      </c>
      <c r="G165" s="64"/>
    </row>
    <row r="166" spans="1:7" x14ac:dyDescent="0.2">
      <c r="A166" s="14" t="s">
        <v>407</v>
      </c>
      <c r="B166" s="15" t="s">
        <v>408</v>
      </c>
      <c r="C166" s="26"/>
      <c r="D166" s="26"/>
      <c r="E166" s="28"/>
      <c r="F166" s="29">
        <v>0</v>
      </c>
      <c r="G166" s="56"/>
    </row>
    <row r="167" spans="1:7" x14ac:dyDescent="0.2">
      <c r="A167" s="14" t="s">
        <v>409</v>
      </c>
      <c r="B167" s="15" t="s">
        <v>410</v>
      </c>
      <c r="C167" s="26"/>
      <c r="D167" s="26"/>
      <c r="E167" s="28"/>
      <c r="F167" s="29">
        <v>0</v>
      </c>
      <c r="G167" s="65"/>
    </row>
    <row r="168" spans="1:7" x14ac:dyDescent="0.2">
      <c r="A168" s="14" t="s">
        <v>411</v>
      </c>
      <c r="B168" s="15" t="s">
        <v>412</v>
      </c>
      <c r="C168" s="26"/>
      <c r="D168" s="26"/>
      <c r="E168" s="28"/>
      <c r="F168" s="29">
        <v>0</v>
      </c>
      <c r="G168" s="64"/>
    </row>
    <row r="169" spans="1:7" x14ac:dyDescent="0.2">
      <c r="A169" s="14" t="s">
        <v>413</v>
      </c>
      <c r="B169" s="15" t="s">
        <v>414</v>
      </c>
      <c r="C169" s="26"/>
      <c r="D169" s="26"/>
      <c r="E169" s="28"/>
      <c r="F169" s="29">
        <v>0</v>
      </c>
      <c r="G169" s="64"/>
    </row>
    <row r="170" spans="1:7" x14ac:dyDescent="0.2">
      <c r="A170" s="13" t="s">
        <v>415</v>
      </c>
      <c r="B170" s="25" t="s">
        <v>11</v>
      </c>
      <c r="C170" s="26"/>
      <c r="D170" s="27">
        <f>SUM(C171:C189)</f>
        <v>0</v>
      </c>
      <c r="E170" s="28"/>
      <c r="F170" s="29">
        <v>0</v>
      </c>
      <c r="G170" s="56"/>
    </row>
    <row r="171" spans="1:7" x14ac:dyDescent="0.2">
      <c r="A171" s="14" t="s">
        <v>416</v>
      </c>
      <c r="B171" s="15" t="s">
        <v>417</v>
      </c>
      <c r="C171" s="26"/>
      <c r="D171" s="26"/>
      <c r="E171" s="28"/>
      <c r="F171" s="29">
        <v>0</v>
      </c>
      <c r="G171" s="65"/>
    </row>
    <row r="172" spans="1:7" x14ac:dyDescent="0.2">
      <c r="A172" s="14" t="s">
        <v>418</v>
      </c>
      <c r="B172" s="15" t="s">
        <v>419</v>
      </c>
      <c r="C172" s="26"/>
      <c r="D172" s="26"/>
      <c r="E172" s="28"/>
      <c r="F172" s="29">
        <v>0</v>
      </c>
    </row>
    <row r="173" spans="1:7" x14ac:dyDescent="0.2">
      <c r="A173" s="14" t="s">
        <v>420</v>
      </c>
      <c r="B173" s="15" t="s">
        <v>421</v>
      </c>
      <c r="C173" s="26"/>
      <c r="D173" s="26"/>
      <c r="E173" s="28"/>
      <c r="F173" s="29">
        <v>0</v>
      </c>
    </row>
    <row r="174" spans="1:7" x14ac:dyDescent="0.2">
      <c r="A174" s="14" t="s">
        <v>422</v>
      </c>
      <c r="B174" s="15" t="s">
        <v>423</v>
      </c>
      <c r="C174" s="26"/>
      <c r="D174" s="26"/>
      <c r="E174" s="28"/>
      <c r="F174" s="29">
        <v>0</v>
      </c>
    </row>
    <row r="175" spans="1:7" ht="23.6" x14ac:dyDescent="0.2">
      <c r="A175" s="14" t="s">
        <v>424</v>
      </c>
      <c r="B175" s="15" t="s">
        <v>425</v>
      </c>
      <c r="C175" s="26"/>
      <c r="D175" s="26"/>
      <c r="E175" s="28"/>
      <c r="F175" s="29">
        <v>0</v>
      </c>
    </row>
    <row r="176" spans="1:7" ht="23.6" x14ac:dyDescent="0.2">
      <c r="A176" s="14" t="s">
        <v>426</v>
      </c>
      <c r="B176" s="15" t="s">
        <v>427</v>
      </c>
      <c r="C176" s="26"/>
      <c r="D176" s="26"/>
      <c r="E176" s="28"/>
      <c r="F176" s="29">
        <v>0</v>
      </c>
    </row>
    <row r="177" spans="1:6" ht="23.6" x14ac:dyDescent="0.2">
      <c r="A177" s="14" t="s">
        <v>428</v>
      </c>
      <c r="B177" s="15" t="s">
        <v>429</v>
      </c>
      <c r="C177" s="26"/>
      <c r="D177" s="26"/>
      <c r="E177" s="28"/>
      <c r="F177" s="29">
        <v>0</v>
      </c>
    </row>
    <row r="178" spans="1:6" ht="23.6" x14ac:dyDescent="0.2">
      <c r="A178" s="14" t="s">
        <v>430</v>
      </c>
      <c r="B178" s="15" t="s">
        <v>431</v>
      </c>
      <c r="C178" s="26"/>
      <c r="D178" s="26"/>
      <c r="E178" s="28"/>
      <c r="F178" s="29">
        <v>0</v>
      </c>
    </row>
    <row r="179" spans="1:6" ht="23.6" x14ac:dyDescent="0.2">
      <c r="A179" s="14" t="s">
        <v>432</v>
      </c>
      <c r="B179" s="15" t="s">
        <v>433</v>
      </c>
      <c r="C179" s="26"/>
      <c r="D179" s="26"/>
      <c r="E179" s="28"/>
      <c r="F179" s="29">
        <v>0</v>
      </c>
    </row>
    <row r="180" spans="1:6" ht="23.6" x14ac:dyDescent="0.2">
      <c r="A180" s="14" t="s">
        <v>434</v>
      </c>
      <c r="B180" s="15" t="s">
        <v>435</v>
      </c>
      <c r="C180" s="26"/>
      <c r="D180" s="30"/>
      <c r="E180" s="28"/>
      <c r="F180" s="29">
        <v>0</v>
      </c>
    </row>
    <row r="181" spans="1:6" x14ac:dyDescent="0.2">
      <c r="A181" s="14" t="s">
        <v>436</v>
      </c>
      <c r="B181" s="15" t="s">
        <v>437</v>
      </c>
      <c r="C181" s="26"/>
      <c r="D181" s="26"/>
      <c r="E181" s="28"/>
      <c r="F181" s="29">
        <v>0</v>
      </c>
    </row>
    <row r="182" spans="1:6" x14ac:dyDescent="0.2">
      <c r="A182" s="14" t="s">
        <v>438</v>
      </c>
      <c r="B182" s="15" t="s">
        <v>439</v>
      </c>
      <c r="C182" s="26"/>
      <c r="D182" s="26"/>
      <c r="E182" s="28"/>
      <c r="F182" s="29">
        <v>0</v>
      </c>
    </row>
    <row r="183" spans="1:6" x14ac:dyDescent="0.2">
      <c r="A183" s="14" t="s">
        <v>440</v>
      </c>
      <c r="B183" s="15" t="s">
        <v>441</v>
      </c>
      <c r="C183" s="26"/>
      <c r="D183" s="26"/>
      <c r="E183" s="28"/>
      <c r="F183" s="29">
        <v>0</v>
      </c>
    </row>
    <row r="184" spans="1:6" x14ac:dyDescent="0.2">
      <c r="A184" s="14" t="s">
        <v>442</v>
      </c>
      <c r="B184" s="15" t="s">
        <v>443</v>
      </c>
      <c r="C184" s="26"/>
      <c r="D184" s="26"/>
      <c r="E184" s="28"/>
      <c r="F184" s="29">
        <v>0</v>
      </c>
    </row>
    <row r="185" spans="1:6" x14ac:dyDescent="0.2">
      <c r="A185" s="14" t="s">
        <v>444</v>
      </c>
      <c r="B185" s="15" t="s">
        <v>445</v>
      </c>
      <c r="C185" s="26"/>
      <c r="D185" s="26"/>
      <c r="E185" s="28"/>
      <c r="F185" s="29">
        <v>0</v>
      </c>
    </row>
    <row r="186" spans="1:6" x14ac:dyDescent="0.2">
      <c r="A186" s="14" t="s">
        <v>446</v>
      </c>
      <c r="B186" s="15" t="s">
        <v>447</v>
      </c>
      <c r="C186" s="26"/>
      <c r="D186" s="30"/>
      <c r="E186" s="28"/>
      <c r="F186" s="29">
        <v>0</v>
      </c>
    </row>
    <row r="187" spans="1:6" x14ac:dyDescent="0.2">
      <c r="A187" s="14" t="s">
        <v>448</v>
      </c>
      <c r="B187" s="15" t="s">
        <v>449</v>
      </c>
      <c r="C187" s="26"/>
      <c r="D187" s="26"/>
      <c r="E187" s="28"/>
      <c r="F187" s="29">
        <v>0</v>
      </c>
    </row>
    <row r="188" spans="1:6" x14ac:dyDescent="0.2">
      <c r="A188" s="14" t="s">
        <v>450</v>
      </c>
      <c r="B188" s="15" t="s">
        <v>451</v>
      </c>
      <c r="C188" s="26"/>
      <c r="D188" s="26"/>
      <c r="E188" s="28"/>
      <c r="F188" s="29">
        <v>0</v>
      </c>
    </row>
    <row r="189" spans="1:6" x14ac:dyDescent="0.2">
      <c r="A189" s="16" t="s">
        <v>452</v>
      </c>
      <c r="B189" s="21" t="s">
        <v>453</v>
      </c>
      <c r="C189" s="22"/>
      <c r="D189" s="22"/>
      <c r="E189" s="33">
        <f>SUM(D190:D359)</f>
        <v>0</v>
      </c>
      <c r="F189" s="24">
        <v>0</v>
      </c>
    </row>
    <row r="190" spans="1:6" x14ac:dyDescent="0.2">
      <c r="A190" s="13" t="s">
        <v>454</v>
      </c>
      <c r="B190" s="25" t="s">
        <v>455</v>
      </c>
      <c r="C190" s="26"/>
      <c r="D190" s="27">
        <f>SUM(C191:C211)</f>
        <v>0</v>
      </c>
      <c r="E190" s="28"/>
      <c r="F190" s="29">
        <v>0</v>
      </c>
    </row>
    <row r="191" spans="1:6" x14ac:dyDescent="0.2">
      <c r="A191" s="14" t="s">
        <v>456</v>
      </c>
      <c r="B191" s="15" t="s">
        <v>457</v>
      </c>
      <c r="C191" s="26"/>
      <c r="D191" s="26"/>
      <c r="E191" s="28"/>
      <c r="F191" s="29">
        <v>0</v>
      </c>
    </row>
    <row r="192" spans="1:6" x14ac:dyDescent="0.2">
      <c r="A192" s="14" t="s">
        <v>458</v>
      </c>
      <c r="B192" s="15" t="s">
        <v>459</v>
      </c>
      <c r="C192" s="26"/>
      <c r="D192" s="26"/>
      <c r="E192" s="28"/>
      <c r="F192" s="29">
        <v>0</v>
      </c>
    </row>
    <row r="193" spans="1:6" x14ac:dyDescent="0.2">
      <c r="A193" s="14" t="s">
        <v>460</v>
      </c>
      <c r="B193" s="15" t="s">
        <v>461</v>
      </c>
      <c r="C193" s="26"/>
      <c r="D193" s="26"/>
      <c r="E193" s="28"/>
      <c r="F193" s="29">
        <v>0</v>
      </c>
    </row>
    <row r="194" spans="1:6" x14ac:dyDescent="0.2">
      <c r="A194" s="14" t="s">
        <v>462</v>
      </c>
      <c r="B194" s="15" t="s">
        <v>463</v>
      </c>
      <c r="C194" s="26"/>
      <c r="D194" s="26"/>
      <c r="E194" s="28"/>
      <c r="F194" s="29">
        <v>0</v>
      </c>
    </row>
    <row r="195" spans="1:6" x14ac:dyDescent="0.2">
      <c r="A195" s="14" t="s">
        <v>464</v>
      </c>
      <c r="B195" s="15" t="s">
        <v>465</v>
      </c>
      <c r="C195" s="26"/>
      <c r="D195" s="26"/>
      <c r="E195" s="28"/>
      <c r="F195" s="29">
        <v>0</v>
      </c>
    </row>
    <row r="196" spans="1:6" x14ac:dyDescent="0.2">
      <c r="A196" s="14" t="s">
        <v>466</v>
      </c>
      <c r="B196" s="15" t="s">
        <v>467</v>
      </c>
      <c r="C196" s="34"/>
      <c r="D196" s="34"/>
      <c r="E196" s="27"/>
      <c r="F196" s="29">
        <v>0</v>
      </c>
    </row>
    <row r="197" spans="1:6" x14ac:dyDescent="0.2">
      <c r="A197" s="14" t="s">
        <v>468</v>
      </c>
      <c r="B197" s="15" t="s">
        <v>469</v>
      </c>
      <c r="C197" s="26"/>
      <c r="D197" s="30"/>
      <c r="E197" s="28"/>
      <c r="F197" s="29">
        <v>0</v>
      </c>
    </row>
    <row r="198" spans="1:6" x14ac:dyDescent="0.2">
      <c r="A198" s="14" t="s">
        <v>470</v>
      </c>
      <c r="B198" s="15" t="s">
        <v>471</v>
      </c>
      <c r="C198" s="26"/>
      <c r="D198" s="26"/>
      <c r="E198" s="28"/>
      <c r="F198" s="29">
        <v>0</v>
      </c>
    </row>
    <row r="199" spans="1:6" x14ac:dyDescent="0.2">
      <c r="A199" s="14" t="s">
        <v>472</v>
      </c>
      <c r="B199" s="15" t="s">
        <v>473</v>
      </c>
      <c r="C199" s="26"/>
      <c r="D199" s="26"/>
      <c r="E199" s="28"/>
      <c r="F199" s="29">
        <v>0</v>
      </c>
    </row>
    <row r="200" spans="1:6" x14ac:dyDescent="0.2">
      <c r="A200" s="14" t="s">
        <v>474</v>
      </c>
      <c r="B200" s="15" t="s">
        <v>475</v>
      </c>
      <c r="C200" s="26"/>
      <c r="D200" s="26"/>
      <c r="E200" s="28"/>
      <c r="F200" s="29">
        <v>0</v>
      </c>
    </row>
    <row r="201" spans="1:6" x14ac:dyDescent="0.2">
      <c r="A201" s="14" t="s">
        <v>476</v>
      </c>
      <c r="B201" s="15" t="s">
        <v>477</v>
      </c>
      <c r="C201" s="26"/>
      <c r="D201" s="26"/>
      <c r="E201" s="28"/>
      <c r="F201" s="29">
        <v>0</v>
      </c>
    </row>
    <row r="202" spans="1:6" x14ac:dyDescent="0.2">
      <c r="A202" s="14" t="s">
        <v>478</v>
      </c>
      <c r="B202" s="15" t="s">
        <v>479</v>
      </c>
      <c r="C202" s="26"/>
      <c r="D202" s="26"/>
      <c r="E202" s="28"/>
      <c r="F202" s="29">
        <v>0</v>
      </c>
    </row>
    <row r="203" spans="1:6" x14ac:dyDescent="0.2">
      <c r="A203" s="14" t="s">
        <v>480</v>
      </c>
      <c r="B203" s="15" t="s">
        <v>481</v>
      </c>
      <c r="C203" s="26"/>
      <c r="D203" s="26"/>
      <c r="E203" s="28"/>
      <c r="F203" s="29">
        <v>0</v>
      </c>
    </row>
    <row r="204" spans="1:6" x14ac:dyDescent="0.2">
      <c r="A204" s="14" t="s">
        <v>482</v>
      </c>
      <c r="B204" s="15" t="s">
        <v>483</v>
      </c>
      <c r="C204" s="26"/>
      <c r="D204" s="26"/>
      <c r="E204" s="28"/>
      <c r="F204" s="29">
        <v>0</v>
      </c>
    </row>
    <row r="205" spans="1:6" x14ac:dyDescent="0.2">
      <c r="A205" s="14" t="s">
        <v>484</v>
      </c>
      <c r="B205" s="15" t="s">
        <v>485</v>
      </c>
      <c r="C205" s="26"/>
      <c r="D205" s="26"/>
      <c r="E205" s="28"/>
      <c r="F205" s="29">
        <v>0</v>
      </c>
    </row>
    <row r="206" spans="1:6" ht="23.6" x14ac:dyDescent="0.2">
      <c r="A206" s="14" t="s">
        <v>486</v>
      </c>
      <c r="B206" s="15" t="s">
        <v>487</v>
      </c>
      <c r="C206" s="26"/>
      <c r="D206" s="26"/>
      <c r="E206" s="28"/>
      <c r="F206" s="29">
        <v>0</v>
      </c>
    </row>
    <row r="207" spans="1:6" x14ac:dyDescent="0.2">
      <c r="A207" s="14" t="s">
        <v>488</v>
      </c>
      <c r="B207" s="15" t="s">
        <v>489</v>
      </c>
      <c r="C207" s="26"/>
      <c r="D207" s="30"/>
      <c r="E207" s="28"/>
      <c r="F207" s="29">
        <v>0</v>
      </c>
    </row>
    <row r="208" spans="1:6" x14ac:dyDescent="0.2">
      <c r="A208" s="14" t="s">
        <v>490</v>
      </c>
      <c r="B208" s="15" t="s">
        <v>491</v>
      </c>
      <c r="C208" s="26"/>
      <c r="D208" s="26"/>
      <c r="E208" s="28"/>
      <c r="F208" s="29">
        <v>0</v>
      </c>
    </row>
    <row r="209" spans="1:6" x14ac:dyDescent="0.2">
      <c r="A209" s="14" t="s">
        <v>492</v>
      </c>
      <c r="B209" s="15" t="s">
        <v>493</v>
      </c>
      <c r="C209" s="26"/>
      <c r="D209" s="26"/>
      <c r="E209" s="28"/>
      <c r="F209" s="29">
        <v>0</v>
      </c>
    </row>
    <row r="210" spans="1:6" x14ac:dyDescent="0.2">
      <c r="A210" s="14" t="s">
        <v>494</v>
      </c>
      <c r="B210" s="15" t="s">
        <v>495</v>
      </c>
      <c r="C210" s="26"/>
      <c r="D210" s="26"/>
      <c r="E210" s="28"/>
      <c r="F210" s="29">
        <v>0</v>
      </c>
    </row>
    <row r="211" spans="1:6" x14ac:dyDescent="0.2">
      <c r="A211" s="14" t="s">
        <v>496</v>
      </c>
      <c r="B211" s="15" t="s">
        <v>497</v>
      </c>
      <c r="C211" s="26"/>
      <c r="D211" s="26"/>
      <c r="E211" s="28"/>
      <c r="F211" s="29">
        <v>0</v>
      </c>
    </row>
    <row r="212" spans="1:6" x14ac:dyDescent="0.2">
      <c r="A212" s="13" t="s">
        <v>498</v>
      </c>
      <c r="B212" s="25" t="s">
        <v>499</v>
      </c>
      <c r="C212" s="26"/>
      <c r="D212" s="27">
        <f>SUM(C213:C230)</f>
        <v>0</v>
      </c>
      <c r="E212" s="28"/>
      <c r="F212" s="29">
        <v>0</v>
      </c>
    </row>
    <row r="213" spans="1:6" x14ac:dyDescent="0.2">
      <c r="A213" s="14" t="s">
        <v>500</v>
      </c>
      <c r="B213" s="15" t="s">
        <v>501</v>
      </c>
      <c r="C213" s="26"/>
      <c r="D213" s="30"/>
      <c r="E213" s="28"/>
      <c r="F213" s="29">
        <v>0</v>
      </c>
    </row>
    <row r="214" spans="1:6" x14ac:dyDescent="0.2">
      <c r="A214" s="14" t="s">
        <v>502</v>
      </c>
      <c r="B214" s="15" t="s">
        <v>503</v>
      </c>
      <c r="C214" s="26"/>
      <c r="D214" s="26"/>
      <c r="E214" s="28"/>
      <c r="F214" s="29">
        <v>0</v>
      </c>
    </row>
    <row r="215" spans="1:6" x14ac:dyDescent="0.2">
      <c r="A215" s="14" t="s">
        <v>504</v>
      </c>
      <c r="B215" s="15" t="s">
        <v>505</v>
      </c>
      <c r="C215" s="26"/>
      <c r="D215" s="26"/>
      <c r="E215" s="28"/>
      <c r="F215" s="29">
        <v>0</v>
      </c>
    </row>
    <row r="216" spans="1:6" x14ac:dyDescent="0.2">
      <c r="A216" s="14" t="s">
        <v>506</v>
      </c>
      <c r="B216" s="15" t="s">
        <v>507</v>
      </c>
      <c r="C216" s="26"/>
      <c r="D216" s="26"/>
      <c r="E216" s="28"/>
      <c r="F216" s="29">
        <v>0</v>
      </c>
    </row>
    <row r="217" spans="1:6" ht="23.6" x14ac:dyDescent="0.2">
      <c r="A217" s="14" t="s">
        <v>508</v>
      </c>
      <c r="B217" s="15" t="s">
        <v>509</v>
      </c>
      <c r="C217" s="26"/>
      <c r="D217" s="26"/>
      <c r="E217" s="28"/>
      <c r="F217" s="29">
        <v>0</v>
      </c>
    </row>
    <row r="218" spans="1:6" ht="23.6" x14ac:dyDescent="0.2">
      <c r="A218" s="14" t="s">
        <v>510</v>
      </c>
      <c r="B218" s="15" t="s">
        <v>511</v>
      </c>
      <c r="C218" s="26"/>
      <c r="D218" s="26"/>
      <c r="E218" s="28"/>
      <c r="F218" s="29">
        <v>0</v>
      </c>
    </row>
    <row r="219" spans="1:6" x14ac:dyDescent="0.2">
      <c r="A219" s="14" t="s">
        <v>512</v>
      </c>
      <c r="B219" s="15" t="s">
        <v>513</v>
      </c>
      <c r="C219" s="26"/>
      <c r="D219" s="26"/>
      <c r="E219" s="28"/>
      <c r="F219" s="29">
        <v>0</v>
      </c>
    </row>
    <row r="220" spans="1:6" x14ac:dyDescent="0.2">
      <c r="A220" s="14" t="s">
        <v>514</v>
      </c>
      <c r="B220" s="15" t="s">
        <v>515</v>
      </c>
      <c r="C220" s="26"/>
      <c r="D220" s="26"/>
      <c r="E220" s="28"/>
      <c r="F220" s="29">
        <v>0</v>
      </c>
    </row>
    <row r="221" spans="1:6" x14ac:dyDescent="0.2">
      <c r="A221" s="14" t="s">
        <v>516</v>
      </c>
      <c r="B221" s="15" t="s">
        <v>517</v>
      </c>
      <c r="C221" s="26"/>
      <c r="D221" s="26"/>
      <c r="E221" s="28"/>
      <c r="F221" s="29">
        <v>0</v>
      </c>
    </row>
    <row r="222" spans="1:6" x14ac:dyDescent="0.2">
      <c r="A222" s="14" t="s">
        <v>518</v>
      </c>
      <c r="B222" s="15" t="s">
        <v>519</v>
      </c>
      <c r="C222" s="26"/>
      <c r="D222" s="26"/>
      <c r="E222" s="28"/>
      <c r="F222" s="29">
        <v>0</v>
      </c>
    </row>
    <row r="223" spans="1:6" x14ac:dyDescent="0.2">
      <c r="A223" s="14" t="s">
        <v>520</v>
      </c>
      <c r="B223" s="15" t="s">
        <v>521</v>
      </c>
      <c r="C223" s="26"/>
      <c r="D223" s="30"/>
      <c r="E223" s="28"/>
      <c r="F223" s="29">
        <v>0</v>
      </c>
    </row>
    <row r="224" spans="1:6" x14ac:dyDescent="0.2">
      <c r="A224" s="14" t="s">
        <v>522</v>
      </c>
      <c r="B224" s="15" t="s">
        <v>523</v>
      </c>
      <c r="C224" s="26"/>
      <c r="D224" s="26"/>
      <c r="E224" s="28"/>
      <c r="F224" s="29">
        <v>0</v>
      </c>
    </row>
    <row r="225" spans="1:6" x14ac:dyDescent="0.2">
      <c r="A225" s="14" t="s">
        <v>524</v>
      </c>
      <c r="B225" s="15" t="s">
        <v>525</v>
      </c>
      <c r="C225" s="26"/>
      <c r="D225" s="26"/>
      <c r="E225" s="28"/>
      <c r="F225" s="29">
        <v>0</v>
      </c>
    </row>
    <row r="226" spans="1:6" x14ac:dyDescent="0.2">
      <c r="A226" s="14" t="s">
        <v>526</v>
      </c>
      <c r="B226" s="15" t="s">
        <v>527</v>
      </c>
      <c r="C226" s="26"/>
      <c r="D226" s="26"/>
      <c r="E226" s="28"/>
      <c r="F226" s="29">
        <v>0</v>
      </c>
    </row>
    <row r="227" spans="1:6" x14ac:dyDescent="0.2">
      <c r="A227" s="14" t="s">
        <v>536</v>
      </c>
      <c r="B227" s="15" t="s">
        <v>537</v>
      </c>
      <c r="C227" s="26"/>
      <c r="D227" s="26"/>
      <c r="E227" s="28"/>
      <c r="F227" s="29">
        <v>0</v>
      </c>
    </row>
    <row r="228" spans="1:6" x14ac:dyDescent="0.2">
      <c r="A228" s="14" t="s">
        <v>538</v>
      </c>
      <c r="B228" s="15" t="s">
        <v>539</v>
      </c>
      <c r="C228" s="26"/>
      <c r="D228" s="26"/>
      <c r="E228" s="28"/>
      <c r="F228" s="29">
        <v>0</v>
      </c>
    </row>
    <row r="229" spans="1:6" x14ac:dyDescent="0.2">
      <c r="A229" s="14" t="s">
        <v>540</v>
      </c>
      <c r="B229" s="15" t="s">
        <v>541</v>
      </c>
      <c r="C229" s="26"/>
      <c r="D229" s="26"/>
      <c r="E229" s="28"/>
      <c r="F229" s="29">
        <v>0</v>
      </c>
    </row>
    <row r="230" spans="1:6" x14ac:dyDescent="0.2">
      <c r="A230" s="14" t="s">
        <v>542</v>
      </c>
      <c r="B230" s="15" t="s">
        <v>543</v>
      </c>
      <c r="C230" s="26"/>
      <c r="D230" s="26"/>
      <c r="E230" s="28"/>
      <c r="F230" s="29">
        <v>0</v>
      </c>
    </row>
    <row r="231" spans="1:6" x14ac:dyDescent="0.2">
      <c r="A231" s="13" t="s">
        <v>544</v>
      </c>
      <c r="B231" s="25" t="s">
        <v>545</v>
      </c>
      <c r="C231" s="26"/>
      <c r="D231" s="27">
        <f>SUM(C232:C252)</f>
        <v>0</v>
      </c>
      <c r="E231" s="28"/>
      <c r="F231" s="29">
        <v>0</v>
      </c>
    </row>
    <row r="232" spans="1:6" x14ac:dyDescent="0.2">
      <c r="A232" s="14" t="s">
        <v>546</v>
      </c>
      <c r="B232" s="15" t="s">
        <v>547</v>
      </c>
      <c r="C232" s="26"/>
      <c r="D232" s="30"/>
      <c r="E232" s="28"/>
      <c r="F232" s="29">
        <v>0</v>
      </c>
    </row>
    <row r="233" spans="1:6" x14ac:dyDescent="0.2">
      <c r="A233" s="14" t="s">
        <v>548</v>
      </c>
      <c r="B233" s="15" t="s">
        <v>549</v>
      </c>
      <c r="C233" s="26"/>
      <c r="D233" s="26"/>
      <c r="E233" s="28"/>
      <c r="F233" s="29">
        <v>0</v>
      </c>
    </row>
    <row r="234" spans="1:6" ht="23.6" x14ac:dyDescent="0.2">
      <c r="A234" s="14" t="s">
        <v>550</v>
      </c>
      <c r="B234" s="15" t="s">
        <v>551</v>
      </c>
      <c r="C234" s="26"/>
      <c r="D234" s="26"/>
      <c r="E234" s="28"/>
      <c r="F234" s="29">
        <v>0</v>
      </c>
    </row>
    <row r="235" spans="1:6" ht="23.6" x14ac:dyDescent="0.2">
      <c r="A235" s="14" t="s">
        <v>552</v>
      </c>
      <c r="B235" s="15" t="s">
        <v>553</v>
      </c>
      <c r="C235" s="26"/>
      <c r="D235" s="26"/>
      <c r="E235" s="28"/>
      <c r="F235" s="29">
        <v>0</v>
      </c>
    </row>
    <row r="236" spans="1:6" ht="23.6" x14ac:dyDescent="0.2">
      <c r="A236" s="14" t="s">
        <v>554</v>
      </c>
      <c r="B236" s="15" t="s">
        <v>555</v>
      </c>
      <c r="C236" s="26"/>
      <c r="D236" s="30"/>
      <c r="E236" s="28"/>
      <c r="F236" s="29">
        <v>0</v>
      </c>
    </row>
    <row r="237" spans="1:6" x14ac:dyDescent="0.2">
      <c r="A237" s="14" t="s">
        <v>556</v>
      </c>
      <c r="B237" s="15" t="s">
        <v>557</v>
      </c>
      <c r="C237" s="26"/>
      <c r="D237" s="26"/>
      <c r="E237" s="28"/>
      <c r="F237" s="29">
        <v>0</v>
      </c>
    </row>
    <row r="238" spans="1:6" x14ac:dyDescent="0.2">
      <c r="A238" s="14" t="s">
        <v>558</v>
      </c>
      <c r="B238" s="15" t="s">
        <v>559</v>
      </c>
      <c r="C238" s="26"/>
      <c r="D238" s="26"/>
      <c r="E238" s="28"/>
      <c r="F238" s="29">
        <v>0</v>
      </c>
    </row>
    <row r="239" spans="1:6" x14ac:dyDescent="0.2">
      <c r="A239" s="14" t="s">
        <v>560</v>
      </c>
      <c r="B239" s="15" t="s">
        <v>561</v>
      </c>
      <c r="C239" s="26"/>
      <c r="D239" s="26"/>
      <c r="E239" s="28"/>
      <c r="F239" s="29">
        <v>0</v>
      </c>
    </row>
    <row r="240" spans="1:6" x14ac:dyDescent="0.2">
      <c r="A240" s="14" t="s">
        <v>562</v>
      </c>
      <c r="B240" s="15" t="s">
        <v>563</v>
      </c>
      <c r="C240" s="26"/>
      <c r="D240" s="26"/>
      <c r="E240" s="28"/>
      <c r="F240" s="29">
        <v>0</v>
      </c>
    </row>
    <row r="241" spans="1:6" x14ac:dyDescent="0.2">
      <c r="A241" s="14" t="s">
        <v>564</v>
      </c>
      <c r="B241" s="15" t="s">
        <v>565</v>
      </c>
      <c r="C241" s="26"/>
      <c r="D241" s="26"/>
      <c r="E241" s="28"/>
      <c r="F241" s="29">
        <v>0</v>
      </c>
    </row>
    <row r="242" spans="1:6" x14ac:dyDescent="0.2">
      <c r="A242" s="14" t="s">
        <v>566</v>
      </c>
      <c r="B242" s="15" t="s">
        <v>567</v>
      </c>
      <c r="C242" s="26"/>
      <c r="D242" s="26"/>
      <c r="E242" s="28"/>
      <c r="F242" s="29">
        <v>0</v>
      </c>
    </row>
    <row r="243" spans="1:6" x14ac:dyDescent="0.2">
      <c r="A243" s="14" t="s">
        <v>568</v>
      </c>
      <c r="B243" s="15" t="s">
        <v>569</v>
      </c>
      <c r="C243" s="26"/>
      <c r="D243" s="30"/>
      <c r="E243" s="28"/>
      <c r="F243" s="29">
        <v>0</v>
      </c>
    </row>
    <row r="244" spans="1:6" x14ac:dyDescent="0.2">
      <c r="A244" s="14" t="s">
        <v>570</v>
      </c>
      <c r="B244" s="15" t="s">
        <v>571</v>
      </c>
      <c r="C244" s="26"/>
      <c r="D244" s="26"/>
      <c r="E244" s="28"/>
      <c r="F244" s="29">
        <v>0</v>
      </c>
    </row>
    <row r="245" spans="1:6" x14ac:dyDescent="0.2">
      <c r="A245" s="14" t="s">
        <v>572</v>
      </c>
      <c r="B245" s="15" t="s">
        <v>573</v>
      </c>
      <c r="C245" s="26"/>
      <c r="D245" s="30"/>
      <c r="E245" s="28"/>
      <c r="F245" s="29">
        <v>0</v>
      </c>
    </row>
    <row r="246" spans="1:6" x14ac:dyDescent="0.2">
      <c r="A246" s="14" t="s">
        <v>574</v>
      </c>
      <c r="B246" s="15" t="s">
        <v>575</v>
      </c>
      <c r="C246" s="26"/>
      <c r="D246" s="26"/>
      <c r="E246" s="28"/>
      <c r="F246" s="29">
        <v>0</v>
      </c>
    </row>
    <row r="247" spans="1:6" x14ac:dyDescent="0.2">
      <c r="A247" s="14" t="s">
        <v>576</v>
      </c>
      <c r="B247" s="15" t="s">
        <v>577</v>
      </c>
      <c r="C247" s="26"/>
      <c r="D247" s="26"/>
      <c r="E247" s="28"/>
      <c r="F247" s="29">
        <v>0</v>
      </c>
    </row>
    <row r="248" spans="1:6" x14ac:dyDescent="0.2">
      <c r="A248" s="14" t="s">
        <v>578</v>
      </c>
      <c r="B248" s="15" t="s">
        <v>579</v>
      </c>
      <c r="C248" s="26"/>
      <c r="D248" s="26"/>
      <c r="E248" s="28"/>
      <c r="F248" s="29">
        <v>0</v>
      </c>
    </row>
    <row r="249" spans="1:6" x14ac:dyDescent="0.2">
      <c r="A249" s="14" t="s">
        <v>580</v>
      </c>
      <c r="B249" s="15" t="s">
        <v>581</v>
      </c>
      <c r="C249" s="26"/>
      <c r="D249" s="26"/>
      <c r="E249" s="28"/>
      <c r="F249" s="29">
        <v>0</v>
      </c>
    </row>
    <row r="250" spans="1:6" x14ac:dyDescent="0.2">
      <c r="A250" s="14" t="s">
        <v>582</v>
      </c>
      <c r="B250" s="15" t="s">
        <v>583</v>
      </c>
      <c r="C250" s="26"/>
      <c r="D250" s="26"/>
      <c r="E250" s="28"/>
      <c r="F250" s="29">
        <v>0</v>
      </c>
    </row>
    <row r="251" spans="1:6" x14ac:dyDescent="0.2">
      <c r="A251" s="14" t="s">
        <v>584</v>
      </c>
      <c r="B251" s="15" t="s">
        <v>585</v>
      </c>
      <c r="C251" s="26"/>
      <c r="D251" s="30"/>
      <c r="E251" s="28"/>
      <c r="F251" s="29">
        <v>0</v>
      </c>
    </row>
    <row r="252" spans="1:6" x14ac:dyDescent="0.2">
      <c r="A252" s="14" t="s">
        <v>586</v>
      </c>
      <c r="B252" s="15" t="s">
        <v>587</v>
      </c>
      <c r="C252" s="26"/>
      <c r="D252" s="26"/>
      <c r="E252" s="28"/>
      <c r="F252" s="29">
        <v>0</v>
      </c>
    </row>
    <row r="253" spans="1:6" x14ac:dyDescent="0.2">
      <c r="A253" s="13" t="s">
        <v>588</v>
      </c>
      <c r="B253" s="25" t="s">
        <v>12</v>
      </c>
      <c r="C253" s="26"/>
      <c r="D253" s="27">
        <f>SUM(C254:C271)</f>
        <v>0</v>
      </c>
      <c r="E253" s="28"/>
      <c r="F253" s="29">
        <v>0</v>
      </c>
    </row>
    <row r="254" spans="1:6" x14ac:dyDescent="0.2">
      <c r="A254" s="14" t="s">
        <v>589</v>
      </c>
      <c r="B254" s="15" t="s">
        <v>590</v>
      </c>
      <c r="C254" s="26"/>
      <c r="D254" s="26"/>
      <c r="E254" s="28"/>
      <c r="F254" s="29">
        <v>0</v>
      </c>
    </row>
    <row r="255" spans="1:6" x14ac:dyDescent="0.2">
      <c r="A255" s="14" t="s">
        <v>591</v>
      </c>
      <c r="B255" s="15" t="s">
        <v>592</v>
      </c>
      <c r="C255" s="34"/>
      <c r="D255" s="34"/>
      <c r="E255" s="27"/>
      <c r="F255" s="29">
        <v>0</v>
      </c>
    </row>
    <row r="256" spans="1:6" x14ac:dyDescent="0.2">
      <c r="A256" s="14" t="s">
        <v>593</v>
      </c>
      <c r="B256" s="15" t="s">
        <v>594</v>
      </c>
      <c r="C256" s="26"/>
      <c r="D256" s="30"/>
      <c r="E256" s="28"/>
      <c r="F256" s="29">
        <v>0</v>
      </c>
    </row>
    <row r="257" spans="1:6" x14ac:dyDescent="0.2">
      <c r="A257" s="14" t="s">
        <v>595</v>
      </c>
      <c r="B257" s="15" t="s">
        <v>596</v>
      </c>
      <c r="C257" s="26"/>
      <c r="D257" s="26"/>
      <c r="E257" s="28"/>
      <c r="F257" s="29">
        <v>0</v>
      </c>
    </row>
    <row r="258" spans="1:6" x14ac:dyDescent="0.2">
      <c r="A258" s="14" t="s">
        <v>597</v>
      </c>
      <c r="B258" s="15" t="s">
        <v>598</v>
      </c>
      <c r="C258" s="26"/>
      <c r="D258" s="26"/>
      <c r="E258" s="28"/>
      <c r="F258" s="29">
        <v>0</v>
      </c>
    </row>
    <row r="259" spans="1:6" x14ac:dyDescent="0.2">
      <c r="A259" s="14" t="s">
        <v>599</v>
      </c>
      <c r="B259" s="15" t="s">
        <v>600</v>
      </c>
      <c r="C259" s="26"/>
      <c r="D259" s="26"/>
      <c r="E259" s="28"/>
      <c r="F259" s="29">
        <v>0</v>
      </c>
    </row>
    <row r="260" spans="1:6" x14ac:dyDescent="0.2">
      <c r="A260" s="14" t="s">
        <v>601</v>
      </c>
      <c r="B260" s="15" t="s">
        <v>602</v>
      </c>
      <c r="C260" s="26"/>
      <c r="D260" s="26"/>
      <c r="E260" s="28"/>
      <c r="F260" s="29">
        <v>0</v>
      </c>
    </row>
    <row r="261" spans="1:6" x14ac:dyDescent="0.2">
      <c r="A261" s="14" t="s">
        <v>603</v>
      </c>
      <c r="B261" s="15" t="s">
        <v>604</v>
      </c>
      <c r="C261" s="26"/>
      <c r="D261" s="26"/>
      <c r="E261" s="28"/>
      <c r="F261" s="29">
        <v>0</v>
      </c>
    </row>
    <row r="262" spans="1:6" x14ac:dyDescent="0.2">
      <c r="A262" s="14" t="s">
        <v>605</v>
      </c>
      <c r="B262" s="15" t="s">
        <v>606</v>
      </c>
      <c r="C262" s="26"/>
      <c r="D262" s="26"/>
      <c r="E262" s="28"/>
      <c r="F262" s="29">
        <v>0</v>
      </c>
    </row>
    <row r="263" spans="1:6" x14ac:dyDescent="0.2">
      <c r="A263" s="14" t="s">
        <v>607</v>
      </c>
      <c r="B263" s="15" t="s">
        <v>608</v>
      </c>
      <c r="C263" s="26"/>
      <c r="D263" s="30"/>
      <c r="E263" s="28"/>
      <c r="F263" s="29">
        <v>0</v>
      </c>
    </row>
    <row r="264" spans="1:6" x14ac:dyDescent="0.2">
      <c r="A264" s="14" t="s">
        <v>609</v>
      </c>
      <c r="B264" s="15" t="s">
        <v>610</v>
      </c>
      <c r="C264" s="26"/>
      <c r="D264" s="26"/>
      <c r="E264" s="28"/>
      <c r="F264" s="29">
        <v>0</v>
      </c>
    </row>
    <row r="265" spans="1:6" x14ac:dyDescent="0.2">
      <c r="A265" s="14" t="s">
        <v>611</v>
      </c>
      <c r="B265" s="15" t="s">
        <v>612</v>
      </c>
      <c r="C265" s="26"/>
      <c r="D265" s="26"/>
      <c r="E265" s="28"/>
      <c r="F265" s="29">
        <v>0</v>
      </c>
    </row>
    <row r="266" spans="1:6" x14ac:dyDescent="0.2">
      <c r="A266" s="14" t="s">
        <v>613</v>
      </c>
      <c r="B266" s="15" t="s">
        <v>614</v>
      </c>
      <c r="C266" s="26"/>
      <c r="D266" s="26"/>
      <c r="E266" s="28"/>
      <c r="F266" s="29">
        <v>0</v>
      </c>
    </row>
    <row r="267" spans="1:6" x14ac:dyDescent="0.2">
      <c r="A267" s="14" t="s">
        <v>615</v>
      </c>
      <c r="B267" s="15" t="s">
        <v>616</v>
      </c>
      <c r="C267" s="26"/>
      <c r="D267" s="26"/>
      <c r="E267" s="28"/>
      <c r="F267" s="29">
        <v>0</v>
      </c>
    </row>
    <row r="268" spans="1:6" x14ac:dyDescent="0.2">
      <c r="A268" s="14" t="s">
        <v>617</v>
      </c>
      <c r="B268" s="15" t="s">
        <v>618</v>
      </c>
      <c r="C268" s="26"/>
      <c r="D268" s="30"/>
      <c r="E268" s="28"/>
      <c r="F268" s="29">
        <v>0</v>
      </c>
    </row>
    <row r="269" spans="1:6" x14ac:dyDescent="0.2">
      <c r="A269" s="14" t="s">
        <v>619</v>
      </c>
      <c r="B269" s="15" t="s">
        <v>620</v>
      </c>
      <c r="C269" s="26"/>
      <c r="D269" s="26"/>
      <c r="E269" s="28"/>
      <c r="F269" s="29">
        <v>0</v>
      </c>
    </row>
    <row r="270" spans="1:6" x14ac:dyDescent="0.2">
      <c r="A270" s="14" t="s">
        <v>625</v>
      </c>
      <c r="B270" s="15" t="s">
        <v>626</v>
      </c>
      <c r="C270" s="26"/>
      <c r="D270" s="26"/>
      <c r="E270" s="28"/>
      <c r="F270" s="29">
        <v>0</v>
      </c>
    </row>
    <row r="271" spans="1:6" x14ac:dyDescent="0.2">
      <c r="A271" s="14" t="s">
        <v>627</v>
      </c>
      <c r="B271" s="15" t="s">
        <v>628</v>
      </c>
      <c r="C271" s="26"/>
      <c r="D271" s="30"/>
      <c r="E271" s="28"/>
      <c r="F271" s="29">
        <v>0</v>
      </c>
    </row>
    <row r="272" spans="1:6" x14ac:dyDescent="0.2">
      <c r="A272" s="13" t="s">
        <v>629</v>
      </c>
      <c r="B272" s="25" t="s">
        <v>630</v>
      </c>
      <c r="C272" s="26"/>
      <c r="D272" s="27">
        <f>SUM(C273:C290)</f>
        <v>0</v>
      </c>
      <c r="E272" s="28"/>
      <c r="F272" s="29">
        <v>0</v>
      </c>
    </row>
    <row r="273" spans="1:6" x14ac:dyDescent="0.2">
      <c r="A273" s="14" t="s">
        <v>631</v>
      </c>
      <c r="B273" s="15" t="s">
        <v>632</v>
      </c>
      <c r="C273" s="26"/>
      <c r="D273" s="26"/>
      <c r="E273" s="28"/>
      <c r="F273" s="29">
        <v>0</v>
      </c>
    </row>
    <row r="274" spans="1:6" x14ac:dyDescent="0.2">
      <c r="A274" s="14" t="s">
        <v>633</v>
      </c>
      <c r="B274" s="15" t="s">
        <v>634</v>
      </c>
      <c r="C274" s="26"/>
      <c r="D274" s="26"/>
      <c r="E274" s="28"/>
      <c r="F274" s="29">
        <v>0</v>
      </c>
    </row>
    <row r="275" spans="1:6" ht="23.6" x14ac:dyDescent="0.2">
      <c r="A275" s="14" t="s">
        <v>635</v>
      </c>
      <c r="B275" s="15" t="s">
        <v>636</v>
      </c>
      <c r="C275" s="26"/>
      <c r="D275" s="26"/>
      <c r="E275" s="28"/>
      <c r="F275" s="29">
        <v>0</v>
      </c>
    </row>
    <row r="276" spans="1:6" ht="23.6" x14ac:dyDescent="0.2">
      <c r="A276" s="14" t="s">
        <v>637</v>
      </c>
      <c r="B276" s="15" t="s">
        <v>638</v>
      </c>
      <c r="C276" s="26"/>
      <c r="D276" s="26"/>
      <c r="E276" s="28"/>
      <c r="F276" s="29">
        <v>0</v>
      </c>
    </row>
    <row r="277" spans="1:6" ht="23.6" x14ac:dyDescent="0.2">
      <c r="A277" s="14" t="s">
        <v>639</v>
      </c>
      <c r="B277" s="15" t="s">
        <v>640</v>
      </c>
      <c r="C277" s="26"/>
      <c r="D277" s="26"/>
      <c r="E277" s="28"/>
      <c r="F277" s="29">
        <v>0</v>
      </c>
    </row>
    <row r="278" spans="1:6" ht="23.6" x14ac:dyDescent="0.2">
      <c r="A278" s="14" t="s">
        <v>641</v>
      </c>
      <c r="B278" s="15" t="s">
        <v>642</v>
      </c>
      <c r="C278" s="26"/>
      <c r="D278" s="30"/>
      <c r="E278" s="28"/>
      <c r="F278" s="29">
        <v>0</v>
      </c>
    </row>
    <row r="279" spans="1:6" ht="23.6" x14ac:dyDescent="0.2">
      <c r="A279" s="14" t="s">
        <v>643</v>
      </c>
      <c r="B279" s="15" t="s">
        <v>644</v>
      </c>
      <c r="C279" s="26"/>
      <c r="D279" s="26"/>
      <c r="E279" s="28"/>
      <c r="F279" s="29">
        <v>0</v>
      </c>
    </row>
    <row r="280" spans="1:6" ht="23.6" x14ac:dyDescent="0.2">
      <c r="A280" s="14" t="s">
        <v>645</v>
      </c>
      <c r="B280" s="15" t="s">
        <v>646</v>
      </c>
      <c r="C280" s="26"/>
      <c r="D280" s="30"/>
      <c r="E280" s="28"/>
      <c r="F280" s="29">
        <v>0</v>
      </c>
    </row>
    <row r="281" spans="1:6" x14ac:dyDescent="0.2">
      <c r="A281" s="14" t="s">
        <v>647</v>
      </c>
      <c r="B281" s="15" t="s">
        <v>648</v>
      </c>
      <c r="C281" s="26"/>
      <c r="D281" s="26"/>
      <c r="E281" s="28"/>
      <c r="F281" s="29">
        <v>0</v>
      </c>
    </row>
    <row r="282" spans="1:6" x14ac:dyDescent="0.2">
      <c r="A282" s="14" t="s">
        <v>649</v>
      </c>
      <c r="B282" s="15" t="s">
        <v>650</v>
      </c>
      <c r="C282" s="26"/>
      <c r="D282" s="26"/>
      <c r="E282" s="28"/>
      <c r="F282" s="29">
        <v>0</v>
      </c>
    </row>
    <row r="283" spans="1:6" x14ac:dyDescent="0.2">
      <c r="A283" s="14" t="s">
        <v>655</v>
      </c>
      <c r="B283" s="15" t="s">
        <v>656</v>
      </c>
      <c r="C283" s="26"/>
      <c r="D283" s="26"/>
      <c r="E283" s="28"/>
      <c r="F283" s="29">
        <v>0</v>
      </c>
    </row>
    <row r="284" spans="1:6" x14ac:dyDescent="0.2">
      <c r="A284" s="14" t="s">
        <v>657</v>
      </c>
      <c r="B284" s="15" t="s">
        <v>658</v>
      </c>
      <c r="C284" s="26"/>
      <c r="D284" s="26"/>
      <c r="E284" s="28"/>
      <c r="F284" s="29">
        <v>0</v>
      </c>
    </row>
    <row r="285" spans="1:6" ht="23.6" x14ac:dyDescent="0.2">
      <c r="A285" s="14" t="s">
        <v>659</v>
      </c>
      <c r="B285" s="15" t="s">
        <v>660</v>
      </c>
      <c r="C285" s="26"/>
      <c r="D285" s="26"/>
      <c r="E285" s="28"/>
      <c r="F285" s="29">
        <v>0</v>
      </c>
    </row>
    <row r="286" spans="1:6" ht="23.6" x14ac:dyDescent="0.2">
      <c r="A286" s="14" t="s">
        <v>661</v>
      </c>
      <c r="B286" s="15" t="s">
        <v>662</v>
      </c>
      <c r="C286" s="26"/>
      <c r="D286" s="26"/>
      <c r="E286" s="28"/>
      <c r="F286" s="29">
        <v>0</v>
      </c>
    </row>
    <row r="287" spans="1:6" x14ac:dyDescent="0.2">
      <c r="A287" s="14" t="s">
        <v>663</v>
      </c>
      <c r="B287" s="15" t="s">
        <v>664</v>
      </c>
      <c r="C287" s="26"/>
      <c r="D287" s="26"/>
      <c r="E287" s="28"/>
      <c r="F287" s="29">
        <v>0</v>
      </c>
    </row>
    <row r="288" spans="1:6" x14ac:dyDescent="0.2">
      <c r="A288" s="14" t="s">
        <v>665</v>
      </c>
      <c r="B288" s="15" t="s">
        <v>666</v>
      </c>
      <c r="C288" s="26"/>
      <c r="D288" s="26"/>
      <c r="E288" s="28"/>
      <c r="F288" s="29">
        <v>0</v>
      </c>
    </row>
    <row r="289" spans="1:6" x14ac:dyDescent="0.2">
      <c r="A289" s="14" t="s">
        <v>667</v>
      </c>
      <c r="B289" s="15" t="s">
        <v>668</v>
      </c>
      <c r="C289" s="26"/>
      <c r="D289" s="30"/>
      <c r="E289" s="28"/>
      <c r="F289" s="29">
        <v>0</v>
      </c>
    </row>
    <row r="290" spans="1:6" x14ac:dyDescent="0.2">
      <c r="A290" s="14" t="s">
        <v>669</v>
      </c>
      <c r="B290" s="15" t="s">
        <v>670</v>
      </c>
      <c r="C290" s="26"/>
      <c r="D290" s="26"/>
      <c r="E290" s="28"/>
      <c r="F290" s="29">
        <v>0</v>
      </c>
    </row>
    <row r="291" spans="1:6" x14ac:dyDescent="0.2">
      <c r="A291" s="13" t="s">
        <v>671</v>
      </c>
      <c r="B291" s="25" t="s">
        <v>672</v>
      </c>
      <c r="C291" s="26"/>
      <c r="D291" s="27">
        <f>SUM(C292:C307)</f>
        <v>0</v>
      </c>
      <c r="E291" s="28"/>
      <c r="F291" s="29">
        <v>0</v>
      </c>
    </row>
    <row r="292" spans="1:6" ht="23.6" x14ac:dyDescent="0.2">
      <c r="A292" s="14" t="s">
        <v>673</v>
      </c>
      <c r="B292" s="15" t="s">
        <v>674</v>
      </c>
      <c r="C292" s="26"/>
      <c r="D292" s="26"/>
      <c r="E292" s="28"/>
      <c r="F292" s="29">
        <v>0</v>
      </c>
    </row>
    <row r="293" spans="1:6" ht="23.6" x14ac:dyDescent="0.2">
      <c r="A293" s="14" t="s">
        <v>675</v>
      </c>
      <c r="B293" s="15" t="s">
        <v>676</v>
      </c>
      <c r="C293" s="26"/>
      <c r="D293" s="26"/>
      <c r="E293" s="28"/>
      <c r="F293" s="29">
        <v>0</v>
      </c>
    </row>
    <row r="294" spans="1:6" x14ac:dyDescent="0.2">
      <c r="A294" s="14" t="s">
        <v>677</v>
      </c>
      <c r="B294" s="15" t="s">
        <v>678</v>
      </c>
      <c r="C294" s="26"/>
      <c r="D294" s="26"/>
      <c r="E294" s="28"/>
      <c r="F294" s="29">
        <v>0</v>
      </c>
    </row>
    <row r="295" spans="1:6" x14ac:dyDescent="0.2">
      <c r="A295" s="14" t="s">
        <v>679</v>
      </c>
      <c r="B295" s="15" t="s">
        <v>680</v>
      </c>
      <c r="C295" s="26"/>
      <c r="D295" s="26"/>
      <c r="E295" s="28"/>
      <c r="F295" s="29">
        <v>0</v>
      </c>
    </row>
    <row r="296" spans="1:6" ht="23.6" x14ac:dyDescent="0.2">
      <c r="A296" s="14" t="s">
        <v>681</v>
      </c>
      <c r="B296" s="15" t="s">
        <v>682</v>
      </c>
      <c r="C296" s="26"/>
      <c r="D296" s="26"/>
      <c r="E296" s="28"/>
      <c r="F296" s="29">
        <v>0</v>
      </c>
    </row>
    <row r="297" spans="1:6" ht="23.6" x14ac:dyDescent="0.2">
      <c r="A297" s="14" t="s">
        <v>683</v>
      </c>
      <c r="B297" s="15" t="s">
        <v>684</v>
      </c>
      <c r="C297" s="26"/>
      <c r="D297" s="26"/>
      <c r="E297" s="28"/>
      <c r="F297" s="29">
        <v>0</v>
      </c>
    </row>
    <row r="298" spans="1:6" ht="23.6" x14ac:dyDescent="0.2">
      <c r="A298" s="14" t="s">
        <v>685</v>
      </c>
      <c r="B298" s="15" t="s">
        <v>686</v>
      </c>
      <c r="C298" s="26"/>
      <c r="D298" s="26"/>
      <c r="E298" s="28"/>
      <c r="F298" s="29">
        <v>0</v>
      </c>
    </row>
    <row r="299" spans="1:6" ht="23.6" x14ac:dyDescent="0.2">
      <c r="A299" s="14" t="s">
        <v>687</v>
      </c>
      <c r="B299" s="15" t="s">
        <v>688</v>
      </c>
      <c r="C299" s="26"/>
      <c r="D299" s="30"/>
      <c r="E299" s="28"/>
      <c r="F299" s="29">
        <v>0</v>
      </c>
    </row>
    <row r="300" spans="1:6" x14ac:dyDescent="0.2">
      <c r="A300" s="14" t="s">
        <v>689</v>
      </c>
      <c r="B300" s="15" t="s">
        <v>690</v>
      </c>
      <c r="C300" s="26"/>
      <c r="D300" s="26"/>
      <c r="E300" s="28"/>
      <c r="F300" s="29">
        <v>0</v>
      </c>
    </row>
    <row r="301" spans="1:6" x14ac:dyDescent="0.2">
      <c r="A301" s="14" t="s">
        <v>691</v>
      </c>
      <c r="B301" s="15" t="s">
        <v>692</v>
      </c>
      <c r="C301" s="26"/>
      <c r="D301" s="26"/>
      <c r="E301" s="28"/>
      <c r="F301" s="29">
        <v>0</v>
      </c>
    </row>
    <row r="302" spans="1:6" x14ac:dyDescent="0.2">
      <c r="A302" s="14" t="s">
        <v>693</v>
      </c>
      <c r="B302" s="15" t="s">
        <v>694</v>
      </c>
      <c r="C302" s="26"/>
      <c r="D302" s="26"/>
      <c r="E302" s="28"/>
      <c r="F302" s="29">
        <v>0</v>
      </c>
    </row>
    <row r="303" spans="1:6" x14ac:dyDescent="0.2">
      <c r="A303" s="14" t="s">
        <v>695</v>
      </c>
      <c r="B303" s="15" t="s">
        <v>696</v>
      </c>
      <c r="C303" s="26"/>
      <c r="D303" s="26"/>
      <c r="E303" s="28"/>
      <c r="F303" s="29">
        <v>0</v>
      </c>
    </row>
    <row r="304" spans="1:6" ht="23.6" x14ac:dyDescent="0.2">
      <c r="A304" s="14" t="s">
        <v>697</v>
      </c>
      <c r="B304" s="15" t="s">
        <v>698</v>
      </c>
      <c r="C304" s="26"/>
      <c r="D304" s="30"/>
      <c r="E304" s="28"/>
      <c r="F304" s="29">
        <v>0</v>
      </c>
    </row>
    <row r="305" spans="1:6" ht="23.6" x14ac:dyDescent="0.2">
      <c r="A305" s="14" t="s">
        <v>699</v>
      </c>
      <c r="B305" s="15" t="s">
        <v>700</v>
      </c>
      <c r="C305" s="26"/>
      <c r="D305" s="26"/>
      <c r="E305" s="28"/>
      <c r="F305" s="29">
        <v>0</v>
      </c>
    </row>
    <row r="306" spans="1:6" x14ac:dyDescent="0.2">
      <c r="A306" s="14" t="s">
        <v>701</v>
      </c>
      <c r="B306" s="15" t="s">
        <v>702</v>
      </c>
      <c r="C306" s="26"/>
      <c r="D306" s="26"/>
      <c r="E306" s="28"/>
      <c r="F306" s="29">
        <v>0</v>
      </c>
    </row>
    <row r="307" spans="1:6" x14ac:dyDescent="0.2">
      <c r="A307" s="14" t="s">
        <v>703</v>
      </c>
      <c r="B307" s="15" t="s">
        <v>704</v>
      </c>
      <c r="C307" s="26"/>
      <c r="D307" s="26"/>
      <c r="E307" s="28"/>
      <c r="F307" s="29">
        <v>0</v>
      </c>
    </row>
    <row r="308" spans="1:6" x14ac:dyDescent="0.2">
      <c r="A308" s="13" t="s">
        <v>705</v>
      </c>
      <c r="B308" s="25" t="s">
        <v>13</v>
      </c>
      <c r="C308" s="26"/>
      <c r="D308" s="27">
        <f>SUM(C309:C327)</f>
        <v>0</v>
      </c>
      <c r="E308" s="28"/>
      <c r="F308" s="29">
        <v>0</v>
      </c>
    </row>
    <row r="309" spans="1:6" x14ac:dyDescent="0.2">
      <c r="A309" s="14" t="s">
        <v>706</v>
      </c>
      <c r="B309" s="15" t="s">
        <v>707</v>
      </c>
      <c r="C309" s="26"/>
      <c r="D309" s="26"/>
      <c r="E309" s="28"/>
      <c r="F309" s="29">
        <v>0</v>
      </c>
    </row>
    <row r="310" spans="1:6" x14ac:dyDescent="0.2">
      <c r="A310" s="14" t="s">
        <v>708</v>
      </c>
      <c r="B310" s="15" t="s">
        <v>709</v>
      </c>
      <c r="C310" s="26"/>
      <c r="D310" s="26"/>
      <c r="E310" s="28"/>
      <c r="F310" s="29">
        <v>0</v>
      </c>
    </row>
    <row r="311" spans="1:6" x14ac:dyDescent="0.2">
      <c r="A311" s="14" t="s">
        <v>710</v>
      </c>
      <c r="B311" s="15" t="s">
        <v>711</v>
      </c>
      <c r="C311" s="26"/>
      <c r="D311" s="26"/>
      <c r="E311" s="28"/>
      <c r="F311" s="29">
        <v>0</v>
      </c>
    </row>
    <row r="312" spans="1:6" x14ac:dyDescent="0.2">
      <c r="A312" s="14" t="s">
        <v>712</v>
      </c>
      <c r="B312" s="15" t="s">
        <v>713</v>
      </c>
      <c r="C312" s="26"/>
      <c r="D312" s="26"/>
      <c r="E312" s="28"/>
      <c r="F312" s="29">
        <v>0</v>
      </c>
    </row>
    <row r="313" spans="1:6" x14ac:dyDescent="0.2">
      <c r="A313" s="14" t="s">
        <v>714</v>
      </c>
      <c r="B313" s="15" t="s">
        <v>715</v>
      </c>
      <c r="C313" s="26"/>
      <c r="D313" s="26"/>
      <c r="E313" s="28"/>
      <c r="F313" s="29">
        <v>0</v>
      </c>
    </row>
    <row r="314" spans="1:6" x14ac:dyDescent="0.2">
      <c r="A314" s="14" t="s">
        <v>716</v>
      </c>
      <c r="B314" s="15" t="s">
        <v>717</v>
      </c>
      <c r="C314" s="34"/>
      <c r="D314" s="34"/>
      <c r="E314" s="27"/>
      <c r="F314" s="29">
        <v>0</v>
      </c>
    </row>
    <row r="315" spans="1:6" x14ac:dyDescent="0.2">
      <c r="A315" s="14" t="s">
        <v>718</v>
      </c>
      <c r="B315" s="15" t="s">
        <v>719</v>
      </c>
      <c r="C315" s="26"/>
      <c r="D315" s="30"/>
      <c r="E315" s="28"/>
      <c r="F315" s="29">
        <v>0</v>
      </c>
    </row>
    <row r="316" spans="1:6" x14ac:dyDescent="0.2">
      <c r="A316" s="14" t="s">
        <v>720</v>
      </c>
      <c r="B316" s="15" t="s">
        <v>721</v>
      </c>
      <c r="C316" s="26"/>
      <c r="D316" s="26"/>
      <c r="E316" s="28"/>
      <c r="F316" s="29">
        <v>0</v>
      </c>
    </row>
    <row r="317" spans="1:6" x14ac:dyDescent="0.2">
      <c r="A317" s="14" t="s">
        <v>722</v>
      </c>
      <c r="B317" s="15" t="s">
        <v>723</v>
      </c>
      <c r="C317" s="26"/>
      <c r="D317" s="26"/>
      <c r="E317" s="28"/>
      <c r="F317" s="29">
        <v>0</v>
      </c>
    </row>
    <row r="318" spans="1:6" x14ac:dyDescent="0.2">
      <c r="A318" s="14" t="s">
        <v>724</v>
      </c>
      <c r="B318" s="15" t="s">
        <v>725</v>
      </c>
      <c r="C318" s="26"/>
      <c r="D318" s="26"/>
      <c r="E318" s="28"/>
      <c r="F318" s="29">
        <v>0</v>
      </c>
    </row>
    <row r="319" spans="1:6" x14ac:dyDescent="0.2">
      <c r="A319" s="14" t="s">
        <v>726</v>
      </c>
      <c r="B319" s="15" t="s">
        <v>727</v>
      </c>
      <c r="C319" s="26"/>
      <c r="D319" s="26"/>
      <c r="E319" s="28"/>
      <c r="F319" s="29">
        <v>0</v>
      </c>
    </row>
    <row r="320" spans="1:6" x14ac:dyDescent="0.2">
      <c r="A320" s="14" t="s">
        <v>728</v>
      </c>
      <c r="B320" s="15" t="s">
        <v>729</v>
      </c>
      <c r="C320" s="26"/>
      <c r="D320" s="26"/>
      <c r="E320" s="28"/>
      <c r="F320" s="29">
        <v>0</v>
      </c>
    </row>
    <row r="321" spans="1:6" x14ac:dyDescent="0.2">
      <c r="A321" s="14" t="s">
        <v>730</v>
      </c>
      <c r="B321" s="15" t="s">
        <v>731</v>
      </c>
      <c r="C321" s="26"/>
      <c r="D321" s="26"/>
      <c r="E321" s="28"/>
      <c r="F321" s="29">
        <v>0</v>
      </c>
    </row>
    <row r="322" spans="1:6" x14ac:dyDescent="0.2">
      <c r="A322" s="14" t="s">
        <v>732</v>
      </c>
      <c r="B322" s="15" t="s">
        <v>733</v>
      </c>
      <c r="C322" s="26"/>
      <c r="D322" s="26"/>
      <c r="E322" s="28"/>
      <c r="F322" s="29">
        <v>0</v>
      </c>
    </row>
    <row r="323" spans="1:6" x14ac:dyDescent="0.2">
      <c r="A323" s="14" t="s">
        <v>734</v>
      </c>
      <c r="B323" s="15" t="s">
        <v>735</v>
      </c>
      <c r="C323" s="26"/>
      <c r="D323" s="26"/>
      <c r="E323" s="28"/>
      <c r="F323" s="29">
        <v>0</v>
      </c>
    </row>
    <row r="324" spans="1:6" x14ac:dyDescent="0.2">
      <c r="A324" s="14" t="s">
        <v>736</v>
      </c>
      <c r="B324" s="15" t="s">
        <v>737</v>
      </c>
      <c r="C324" s="26"/>
      <c r="D324" s="30"/>
      <c r="E324" s="28"/>
      <c r="F324" s="29">
        <v>0</v>
      </c>
    </row>
    <row r="325" spans="1:6" x14ac:dyDescent="0.2">
      <c r="A325" s="14" t="s">
        <v>738</v>
      </c>
      <c r="B325" s="15" t="s">
        <v>739</v>
      </c>
      <c r="C325" s="26"/>
      <c r="D325" s="26"/>
      <c r="E325" s="28"/>
      <c r="F325" s="29">
        <v>0</v>
      </c>
    </row>
    <row r="326" spans="1:6" x14ac:dyDescent="0.2">
      <c r="A326" s="14" t="s">
        <v>740</v>
      </c>
      <c r="B326" s="15" t="s">
        <v>741</v>
      </c>
      <c r="C326" s="26"/>
      <c r="D326" s="26"/>
      <c r="E326" s="28"/>
      <c r="F326" s="29">
        <v>0</v>
      </c>
    </row>
    <row r="327" spans="1:6" x14ac:dyDescent="0.2">
      <c r="A327" s="14" t="s">
        <v>742</v>
      </c>
      <c r="B327" s="15" t="s">
        <v>743</v>
      </c>
      <c r="C327" s="26"/>
      <c r="D327" s="26"/>
      <c r="E327" s="28"/>
      <c r="F327" s="29">
        <v>0</v>
      </c>
    </row>
    <row r="328" spans="1:6" x14ac:dyDescent="0.2">
      <c r="A328" s="13" t="s">
        <v>744</v>
      </c>
      <c r="B328" s="25" t="s">
        <v>745</v>
      </c>
      <c r="C328" s="26"/>
      <c r="D328" s="27">
        <f>SUM(C329:C341)</f>
        <v>0</v>
      </c>
      <c r="E328" s="28"/>
      <c r="F328" s="29">
        <v>0</v>
      </c>
    </row>
    <row r="329" spans="1:6" x14ac:dyDescent="0.2">
      <c r="A329" s="14" t="s">
        <v>746</v>
      </c>
      <c r="B329" s="15" t="s">
        <v>747</v>
      </c>
      <c r="C329" s="26"/>
      <c r="D329" s="26"/>
      <c r="E329" s="28"/>
      <c r="F329" s="29">
        <v>0</v>
      </c>
    </row>
    <row r="330" spans="1:6" x14ac:dyDescent="0.2">
      <c r="A330" s="14" t="s">
        <v>748</v>
      </c>
      <c r="B330" s="15" t="s">
        <v>749</v>
      </c>
      <c r="C330" s="26"/>
      <c r="D330" s="26"/>
      <c r="E330" s="28"/>
      <c r="F330" s="29">
        <v>0</v>
      </c>
    </row>
    <row r="331" spans="1:6" x14ac:dyDescent="0.2">
      <c r="A331" s="14" t="s">
        <v>750</v>
      </c>
      <c r="B331" s="15" t="s">
        <v>751</v>
      </c>
      <c r="C331" s="26"/>
      <c r="D331" s="26"/>
      <c r="E331" s="28"/>
      <c r="F331" s="29">
        <v>0</v>
      </c>
    </row>
    <row r="332" spans="1:6" x14ac:dyDescent="0.2">
      <c r="A332" s="14" t="s">
        <v>752</v>
      </c>
      <c r="B332" s="15" t="s">
        <v>753</v>
      </c>
      <c r="C332" s="26"/>
      <c r="D332" s="26"/>
      <c r="E332" s="28"/>
      <c r="F332" s="29">
        <v>0</v>
      </c>
    </row>
    <row r="333" spans="1:6" x14ac:dyDescent="0.2">
      <c r="A333" s="14" t="s">
        <v>754</v>
      </c>
      <c r="B333" s="15" t="s">
        <v>755</v>
      </c>
      <c r="C333" s="26"/>
      <c r="D333" s="30"/>
      <c r="E333" s="28"/>
      <c r="F333" s="29">
        <v>0</v>
      </c>
    </row>
    <row r="334" spans="1:6" x14ac:dyDescent="0.2">
      <c r="A334" s="14" t="s">
        <v>756</v>
      </c>
      <c r="B334" s="15" t="s">
        <v>757</v>
      </c>
      <c r="C334" s="26"/>
      <c r="D334" s="26"/>
      <c r="E334" s="28"/>
      <c r="F334" s="29">
        <v>0</v>
      </c>
    </row>
    <row r="335" spans="1:6" x14ac:dyDescent="0.2">
      <c r="A335" s="14" t="s">
        <v>758</v>
      </c>
      <c r="B335" s="15" t="s">
        <v>759</v>
      </c>
      <c r="C335" s="26"/>
      <c r="D335" s="26"/>
      <c r="E335" s="28"/>
      <c r="F335" s="29">
        <v>0</v>
      </c>
    </row>
    <row r="336" spans="1:6" x14ac:dyDescent="0.2">
      <c r="A336" s="14" t="s">
        <v>760</v>
      </c>
      <c r="B336" s="15" t="s">
        <v>761</v>
      </c>
      <c r="C336" s="34"/>
      <c r="D336" s="34"/>
      <c r="E336" s="27"/>
      <c r="F336" s="29">
        <v>0</v>
      </c>
    </row>
    <row r="337" spans="1:6" x14ac:dyDescent="0.2">
      <c r="A337" s="14" t="s">
        <v>762</v>
      </c>
      <c r="B337" s="15" t="s">
        <v>763</v>
      </c>
      <c r="C337" s="26"/>
      <c r="D337" s="30"/>
      <c r="E337" s="28"/>
      <c r="F337" s="29">
        <v>0</v>
      </c>
    </row>
    <row r="338" spans="1:6" x14ac:dyDescent="0.2">
      <c r="A338" s="14" t="s">
        <v>764</v>
      </c>
      <c r="B338" s="15" t="s">
        <v>765</v>
      </c>
      <c r="C338" s="26"/>
      <c r="D338" s="26"/>
      <c r="E338" s="28"/>
      <c r="F338" s="29">
        <v>0</v>
      </c>
    </row>
    <row r="339" spans="1:6" x14ac:dyDescent="0.2">
      <c r="A339" s="14" t="s">
        <v>766</v>
      </c>
      <c r="B339" s="15" t="s">
        <v>767</v>
      </c>
      <c r="C339" s="26"/>
      <c r="D339" s="26"/>
      <c r="E339" s="28"/>
      <c r="F339" s="29">
        <v>0</v>
      </c>
    </row>
    <row r="340" spans="1:6" x14ac:dyDescent="0.2">
      <c r="A340" s="14" t="s">
        <v>768</v>
      </c>
      <c r="B340" s="15" t="s">
        <v>769</v>
      </c>
      <c r="C340" s="26"/>
      <c r="D340" s="30"/>
      <c r="E340" s="28"/>
      <c r="F340" s="29">
        <v>0</v>
      </c>
    </row>
    <row r="341" spans="1:6" ht="23.6" x14ac:dyDescent="0.2">
      <c r="A341" s="14" t="s">
        <v>770</v>
      </c>
      <c r="B341" s="15" t="s">
        <v>771</v>
      </c>
      <c r="C341" s="26"/>
      <c r="D341" s="26"/>
      <c r="E341" s="28"/>
      <c r="F341" s="29">
        <v>0</v>
      </c>
    </row>
    <row r="342" spans="1:6" x14ac:dyDescent="0.2">
      <c r="A342" s="13" t="s">
        <v>772</v>
      </c>
      <c r="B342" s="25" t="s">
        <v>14</v>
      </c>
      <c r="C342" s="26"/>
      <c r="D342" s="27">
        <f>SUM(C343:C360)</f>
        <v>0</v>
      </c>
      <c r="E342" s="28"/>
      <c r="F342" s="29">
        <v>0</v>
      </c>
    </row>
    <row r="343" spans="1:6" x14ac:dyDescent="0.2">
      <c r="A343" s="14" t="s">
        <v>773</v>
      </c>
      <c r="B343" s="15" t="s">
        <v>774</v>
      </c>
      <c r="C343" s="26"/>
      <c r="D343" s="26"/>
      <c r="E343" s="28"/>
      <c r="F343" s="29">
        <v>0</v>
      </c>
    </row>
    <row r="344" spans="1:6" x14ac:dyDescent="0.2">
      <c r="A344" s="14" t="s">
        <v>775</v>
      </c>
      <c r="B344" s="15" t="s">
        <v>776</v>
      </c>
      <c r="C344" s="26"/>
      <c r="D344" s="26"/>
      <c r="E344" s="28"/>
      <c r="F344" s="29">
        <v>0</v>
      </c>
    </row>
    <row r="345" spans="1:6" x14ac:dyDescent="0.2">
      <c r="A345" s="14" t="s">
        <v>777</v>
      </c>
      <c r="B345" s="15" t="s">
        <v>778</v>
      </c>
      <c r="C345" s="26"/>
      <c r="D345" s="26"/>
      <c r="E345" s="28"/>
      <c r="F345" s="29">
        <v>0</v>
      </c>
    </row>
    <row r="346" spans="1:6" x14ac:dyDescent="0.2">
      <c r="A346" s="14" t="s">
        <v>779</v>
      </c>
      <c r="B346" s="15" t="s">
        <v>780</v>
      </c>
      <c r="C346" s="26"/>
      <c r="D346" s="26"/>
      <c r="E346" s="28"/>
      <c r="F346" s="29">
        <v>0</v>
      </c>
    </row>
    <row r="347" spans="1:6" x14ac:dyDescent="0.2">
      <c r="A347" s="14" t="s">
        <v>781</v>
      </c>
      <c r="B347" s="15" t="s">
        <v>782</v>
      </c>
      <c r="C347" s="26"/>
      <c r="D347" s="26"/>
      <c r="E347" s="28"/>
      <c r="F347" s="29">
        <v>0</v>
      </c>
    </row>
    <row r="348" spans="1:6" x14ac:dyDescent="0.2">
      <c r="A348" s="14" t="s">
        <v>783</v>
      </c>
      <c r="B348" s="15" t="s">
        <v>784</v>
      </c>
      <c r="C348" s="26"/>
      <c r="D348" s="26"/>
      <c r="E348" s="28"/>
      <c r="F348" s="29">
        <v>0</v>
      </c>
    </row>
    <row r="349" spans="1:6" x14ac:dyDescent="0.2">
      <c r="A349" s="14" t="s">
        <v>785</v>
      </c>
      <c r="B349" s="15" t="s">
        <v>786</v>
      </c>
      <c r="C349" s="26"/>
      <c r="D349" s="26"/>
      <c r="E349" s="28"/>
      <c r="F349" s="29">
        <v>0</v>
      </c>
    </row>
    <row r="350" spans="1:6" x14ac:dyDescent="0.2">
      <c r="A350" s="14" t="s">
        <v>787</v>
      </c>
      <c r="B350" s="15" t="s">
        <v>788</v>
      </c>
      <c r="C350" s="26"/>
      <c r="D350" s="30"/>
      <c r="E350" s="28"/>
      <c r="F350" s="29">
        <v>0</v>
      </c>
    </row>
    <row r="351" spans="1:6" x14ac:dyDescent="0.2">
      <c r="A351" s="14" t="s">
        <v>793</v>
      </c>
      <c r="B351" s="15" t="s">
        <v>794</v>
      </c>
      <c r="C351" s="26"/>
      <c r="D351" s="26"/>
      <c r="E351" s="28"/>
      <c r="F351" s="29">
        <v>0</v>
      </c>
    </row>
    <row r="352" spans="1:6" x14ac:dyDescent="0.2">
      <c r="A352" s="14" t="s">
        <v>795</v>
      </c>
      <c r="B352" s="15" t="s">
        <v>796</v>
      </c>
      <c r="C352" s="26"/>
      <c r="D352" s="26"/>
      <c r="E352" s="28"/>
      <c r="F352" s="29">
        <v>0</v>
      </c>
    </row>
    <row r="353" spans="1:6" x14ac:dyDescent="0.2">
      <c r="A353" s="14" t="s">
        <v>797</v>
      </c>
      <c r="B353" s="15" t="s">
        <v>798</v>
      </c>
      <c r="C353" s="26"/>
      <c r="D353" s="26"/>
      <c r="E353" s="28"/>
      <c r="F353" s="29">
        <v>0</v>
      </c>
    </row>
    <row r="354" spans="1:6" x14ac:dyDescent="0.2">
      <c r="A354" s="14" t="s">
        <v>799</v>
      </c>
      <c r="B354" s="15" t="s">
        <v>800</v>
      </c>
      <c r="C354" s="26"/>
      <c r="D354" s="26"/>
      <c r="E354" s="28"/>
      <c r="F354" s="29">
        <v>0</v>
      </c>
    </row>
    <row r="355" spans="1:6" x14ac:dyDescent="0.2">
      <c r="A355" s="14" t="s">
        <v>801</v>
      </c>
      <c r="B355" s="15" t="s">
        <v>802</v>
      </c>
      <c r="C355" s="26"/>
      <c r="D355" s="26"/>
      <c r="E355" s="28"/>
      <c r="F355" s="29">
        <v>0</v>
      </c>
    </row>
    <row r="356" spans="1:6" x14ac:dyDescent="0.2">
      <c r="A356" s="14" t="s">
        <v>803</v>
      </c>
      <c r="B356" s="15" t="s">
        <v>804</v>
      </c>
      <c r="C356" s="26"/>
      <c r="D356" s="26"/>
      <c r="E356" s="28"/>
      <c r="F356" s="29">
        <v>0</v>
      </c>
    </row>
    <row r="357" spans="1:6" x14ac:dyDescent="0.2">
      <c r="A357" s="14" t="s">
        <v>809</v>
      </c>
      <c r="B357" s="15" t="s">
        <v>14</v>
      </c>
      <c r="C357" s="26"/>
      <c r="D357" s="30"/>
      <c r="E357" s="28"/>
      <c r="F357" s="29">
        <v>0</v>
      </c>
    </row>
    <row r="358" spans="1:6" x14ac:dyDescent="0.2">
      <c r="A358" s="14" t="s">
        <v>810</v>
      </c>
      <c r="B358" s="15" t="s">
        <v>811</v>
      </c>
      <c r="C358" s="26"/>
      <c r="D358" s="26"/>
      <c r="E358" s="28"/>
      <c r="F358" s="29">
        <v>0</v>
      </c>
    </row>
    <row r="359" spans="1:6" x14ac:dyDescent="0.2">
      <c r="A359" s="14" t="s">
        <v>812</v>
      </c>
      <c r="B359" s="15" t="s">
        <v>813</v>
      </c>
      <c r="C359" s="26"/>
      <c r="D359" s="26"/>
      <c r="E359" s="28"/>
      <c r="F359" s="29">
        <v>0</v>
      </c>
    </row>
    <row r="360" spans="1:6" x14ac:dyDescent="0.2">
      <c r="A360" s="16" t="s">
        <v>814</v>
      </c>
      <c r="B360" s="21" t="s">
        <v>15</v>
      </c>
      <c r="C360" s="22"/>
      <c r="D360" s="22"/>
      <c r="E360" s="33">
        <f>SUM(D361:D388)</f>
        <v>0</v>
      </c>
      <c r="F360" s="24">
        <v>0</v>
      </c>
    </row>
    <row r="361" spans="1:6" x14ac:dyDescent="0.2">
      <c r="A361" s="13" t="s">
        <v>815</v>
      </c>
      <c r="B361" s="25" t="s">
        <v>816</v>
      </c>
      <c r="C361" s="26"/>
      <c r="D361" s="27">
        <f>SUM(C362:C366)</f>
        <v>0</v>
      </c>
      <c r="E361" s="28"/>
      <c r="F361" s="29">
        <v>0</v>
      </c>
    </row>
    <row r="362" spans="1:6" x14ac:dyDescent="0.2">
      <c r="A362" s="14" t="s">
        <v>831</v>
      </c>
      <c r="B362" s="15" t="s">
        <v>832</v>
      </c>
      <c r="C362" s="26"/>
      <c r="D362" s="26"/>
      <c r="E362" s="28"/>
      <c r="F362" s="29">
        <v>0</v>
      </c>
    </row>
    <row r="363" spans="1:6" x14ac:dyDescent="0.2">
      <c r="A363" s="14" t="s">
        <v>833</v>
      </c>
      <c r="B363" s="15" t="s">
        <v>834</v>
      </c>
      <c r="C363" s="26"/>
      <c r="D363" s="26"/>
      <c r="E363" s="28"/>
      <c r="F363" s="29">
        <v>0</v>
      </c>
    </row>
    <row r="364" spans="1:6" ht="23.6" x14ac:dyDescent="0.2">
      <c r="A364" s="14" t="s">
        <v>835</v>
      </c>
      <c r="B364" s="15" t="s">
        <v>836</v>
      </c>
      <c r="C364" s="26"/>
      <c r="D364" s="26"/>
      <c r="E364" s="28"/>
      <c r="F364" s="29">
        <v>0</v>
      </c>
    </row>
    <row r="365" spans="1:6" ht="23.6" x14ac:dyDescent="0.2">
      <c r="A365" s="14" t="s">
        <v>837</v>
      </c>
      <c r="B365" s="15" t="s">
        <v>838</v>
      </c>
      <c r="C365" s="26"/>
      <c r="D365" s="26"/>
      <c r="E365" s="28"/>
      <c r="F365" s="29">
        <v>0</v>
      </c>
    </row>
    <row r="366" spans="1:6" x14ac:dyDescent="0.2">
      <c r="A366" s="14" t="s">
        <v>839</v>
      </c>
      <c r="B366" s="15" t="s">
        <v>840</v>
      </c>
      <c r="C366" s="26"/>
      <c r="D366" s="26"/>
      <c r="E366" s="28"/>
      <c r="F366" s="29">
        <v>0</v>
      </c>
    </row>
    <row r="367" spans="1:6" x14ac:dyDescent="0.2">
      <c r="A367" s="13" t="s">
        <v>909</v>
      </c>
      <c r="B367" s="25" t="s">
        <v>20</v>
      </c>
      <c r="C367" s="26"/>
      <c r="D367" s="27">
        <f>SUM(C368:C383)</f>
        <v>0</v>
      </c>
      <c r="E367" s="28"/>
      <c r="F367" s="29">
        <v>0</v>
      </c>
    </row>
    <row r="368" spans="1:6" x14ac:dyDescent="0.2">
      <c r="A368" s="14" t="s">
        <v>910</v>
      </c>
      <c r="B368" s="15" t="s">
        <v>911</v>
      </c>
      <c r="C368" s="26"/>
      <c r="D368" s="26"/>
      <c r="E368" s="28"/>
      <c r="F368" s="29">
        <v>0</v>
      </c>
    </row>
    <row r="369" spans="1:6" x14ac:dyDescent="0.2">
      <c r="A369" s="14" t="s">
        <v>912</v>
      </c>
      <c r="B369" s="15" t="s">
        <v>913</v>
      </c>
      <c r="C369" s="26"/>
      <c r="D369" s="26"/>
      <c r="E369" s="28"/>
      <c r="F369" s="29">
        <v>0</v>
      </c>
    </row>
    <row r="370" spans="1:6" x14ac:dyDescent="0.2">
      <c r="A370" s="14" t="s">
        <v>914</v>
      </c>
      <c r="B370" s="15" t="s">
        <v>915</v>
      </c>
      <c r="C370" s="26"/>
      <c r="D370" s="26"/>
      <c r="E370" s="28"/>
      <c r="F370" s="29">
        <v>0</v>
      </c>
    </row>
    <row r="371" spans="1:6" x14ac:dyDescent="0.2">
      <c r="A371" s="14" t="s">
        <v>916</v>
      </c>
      <c r="B371" s="15" t="s">
        <v>917</v>
      </c>
      <c r="C371" s="26"/>
      <c r="D371" s="26"/>
      <c r="E371" s="28"/>
      <c r="F371" s="29">
        <v>0</v>
      </c>
    </row>
    <row r="372" spans="1:6" x14ac:dyDescent="0.2">
      <c r="A372" s="14" t="s">
        <v>918</v>
      </c>
      <c r="B372" s="15" t="s">
        <v>919</v>
      </c>
      <c r="C372" s="26"/>
      <c r="D372" s="26"/>
      <c r="E372" s="28"/>
      <c r="F372" s="29">
        <v>0</v>
      </c>
    </row>
    <row r="373" spans="1:6" x14ac:dyDescent="0.2">
      <c r="A373" s="14" t="s">
        <v>920</v>
      </c>
      <c r="B373" s="15" t="s">
        <v>921</v>
      </c>
      <c r="C373" s="26"/>
      <c r="D373" s="26"/>
      <c r="E373" s="28"/>
      <c r="F373" s="29">
        <v>0</v>
      </c>
    </row>
    <row r="374" spans="1:6" x14ac:dyDescent="0.2">
      <c r="A374" s="14" t="s">
        <v>922</v>
      </c>
      <c r="B374" s="15" t="s">
        <v>923</v>
      </c>
      <c r="C374" s="26"/>
      <c r="D374" s="26"/>
      <c r="E374" s="28"/>
      <c r="F374" s="29">
        <v>0</v>
      </c>
    </row>
    <row r="375" spans="1:6" x14ac:dyDescent="0.2">
      <c r="A375" s="14" t="s">
        <v>924</v>
      </c>
      <c r="B375" s="15" t="s">
        <v>925</v>
      </c>
      <c r="C375" s="26"/>
      <c r="D375" s="26"/>
      <c r="E375" s="28"/>
      <c r="F375" s="29">
        <v>0</v>
      </c>
    </row>
    <row r="376" spans="1:6" x14ac:dyDescent="0.2">
      <c r="A376" s="14" t="s">
        <v>926</v>
      </c>
      <c r="B376" s="15" t="s">
        <v>927</v>
      </c>
      <c r="C376" s="26"/>
      <c r="D376" s="26"/>
      <c r="E376" s="28"/>
      <c r="F376" s="29">
        <v>0</v>
      </c>
    </row>
    <row r="377" spans="1:6" x14ac:dyDescent="0.2">
      <c r="A377" s="14" t="s">
        <v>928</v>
      </c>
      <c r="B377" s="15" t="s">
        <v>929</v>
      </c>
      <c r="C377" s="26"/>
      <c r="D377" s="30"/>
      <c r="E377" s="28"/>
      <c r="F377" s="29">
        <v>0</v>
      </c>
    </row>
    <row r="378" spans="1:6" x14ac:dyDescent="0.2">
      <c r="A378" s="14" t="s">
        <v>930</v>
      </c>
      <c r="B378" s="15" t="s">
        <v>931</v>
      </c>
      <c r="C378" s="26"/>
      <c r="D378" s="26"/>
      <c r="E378" s="28"/>
      <c r="F378" s="29">
        <v>0</v>
      </c>
    </row>
    <row r="379" spans="1:6" x14ac:dyDescent="0.2">
      <c r="A379" s="14" t="s">
        <v>932</v>
      </c>
      <c r="B379" s="15" t="s">
        <v>933</v>
      </c>
      <c r="C379" s="26"/>
      <c r="D379" s="26"/>
      <c r="E379" s="28"/>
      <c r="F379" s="29">
        <v>0</v>
      </c>
    </row>
    <row r="380" spans="1:6" x14ac:dyDescent="0.2">
      <c r="A380" s="14" t="s">
        <v>934</v>
      </c>
      <c r="B380" s="15" t="s">
        <v>935</v>
      </c>
      <c r="C380" s="26"/>
      <c r="D380" s="30"/>
      <c r="E380" s="28"/>
      <c r="F380" s="29">
        <v>0</v>
      </c>
    </row>
    <row r="381" spans="1:6" x14ac:dyDescent="0.2">
      <c r="A381" s="14" t="s">
        <v>936</v>
      </c>
      <c r="B381" s="15" t="s">
        <v>937</v>
      </c>
      <c r="C381" s="26"/>
      <c r="D381" s="26"/>
      <c r="E381" s="28"/>
      <c r="F381" s="29">
        <v>0</v>
      </c>
    </row>
    <row r="382" spans="1:6" x14ac:dyDescent="0.2">
      <c r="A382" s="14" t="s">
        <v>938</v>
      </c>
      <c r="B382" s="15" t="s">
        <v>939</v>
      </c>
      <c r="C382" s="26"/>
      <c r="D382" s="26"/>
      <c r="E382" s="28"/>
      <c r="F382" s="29">
        <v>0</v>
      </c>
    </row>
    <row r="383" spans="1:6" x14ac:dyDescent="0.2">
      <c r="A383" s="14" t="s">
        <v>940</v>
      </c>
      <c r="B383" s="15" t="s">
        <v>941</v>
      </c>
      <c r="C383" s="26"/>
      <c r="D383" s="26"/>
      <c r="E383" s="28"/>
      <c r="F383" s="29">
        <v>0</v>
      </c>
    </row>
    <row r="384" spans="1:6" x14ac:dyDescent="0.2">
      <c r="A384" s="13" t="s">
        <v>942</v>
      </c>
      <c r="B384" s="25" t="s">
        <v>21</v>
      </c>
      <c r="C384" s="34"/>
      <c r="D384" s="27">
        <f>SUM(C385:C388)</f>
        <v>0</v>
      </c>
      <c r="E384" s="27"/>
      <c r="F384" s="29">
        <v>0</v>
      </c>
    </row>
    <row r="385" spans="1:6" x14ac:dyDescent="0.2">
      <c r="A385" s="14" t="s">
        <v>943</v>
      </c>
      <c r="B385" s="15" t="s">
        <v>944</v>
      </c>
      <c r="C385" s="26"/>
      <c r="D385" s="30"/>
      <c r="E385" s="28"/>
      <c r="F385" s="29">
        <v>0</v>
      </c>
    </row>
    <row r="386" spans="1:6" x14ac:dyDescent="0.2">
      <c r="A386" s="14" t="s">
        <v>945</v>
      </c>
      <c r="B386" s="15" t="s">
        <v>946</v>
      </c>
      <c r="C386" s="26"/>
      <c r="D386" s="26"/>
      <c r="E386" s="28"/>
      <c r="F386" s="29">
        <v>0</v>
      </c>
    </row>
    <row r="387" spans="1:6" x14ac:dyDescent="0.2">
      <c r="A387" s="14" t="s">
        <v>947</v>
      </c>
      <c r="B387" s="15" t="s">
        <v>948</v>
      </c>
      <c r="C387" s="26"/>
      <c r="D387" s="26"/>
      <c r="E387" s="28"/>
      <c r="F387" s="29">
        <v>0</v>
      </c>
    </row>
    <row r="388" spans="1:6" x14ac:dyDescent="0.2">
      <c r="A388" s="14" t="s">
        <v>949</v>
      </c>
      <c r="B388" s="15" t="s">
        <v>950</v>
      </c>
      <c r="C388" s="26"/>
      <c r="D388" s="26"/>
      <c r="E388" s="28"/>
      <c r="F388" s="29">
        <v>0</v>
      </c>
    </row>
    <row r="389" spans="1:6" x14ac:dyDescent="0.2">
      <c r="A389" s="59">
        <v>2</v>
      </c>
      <c r="B389" s="60" t="s">
        <v>1655</v>
      </c>
      <c r="C389" s="61"/>
      <c r="D389" s="62"/>
      <c r="E389" s="63">
        <f>SUM(E390:E483)</f>
        <v>0</v>
      </c>
      <c r="F389" s="59"/>
    </row>
    <row r="390" spans="1:6" x14ac:dyDescent="0.2">
      <c r="A390" s="16" t="s">
        <v>989</v>
      </c>
      <c r="B390" s="21" t="s">
        <v>990</v>
      </c>
      <c r="C390" s="22"/>
      <c r="D390" s="22"/>
      <c r="E390" s="33">
        <f>SUM(D391:D483)</f>
        <v>0</v>
      </c>
      <c r="F390" s="24">
        <v>0</v>
      </c>
    </row>
    <row r="391" spans="1:6" x14ac:dyDescent="0.2">
      <c r="A391" s="13" t="s">
        <v>991</v>
      </c>
      <c r="B391" s="25" t="s">
        <v>992</v>
      </c>
      <c r="C391" s="26"/>
      <c r="D391" s="27">
        <f>SUM(C392:C403)</f>
        <v>0</v>
      </c>
      <c r="E391" s="28"/>
      <c r="F391" s="29">
        <v>0</v>
      </c>
    </row>
    <row r="392" spans="1:6" x14ac:dyDescent="0.2">
      <c r="A392" s="14" t="s">
        <v>993</v>
      </c>
      <c r="B392" s="15" t="s">
        <v>994</v>
      </c>
      <c r="C392" s="26"/>
      <c r="D392" s="26"/>
      <c r="E392" s="28"/>
      <c r="F392" s="29">
        <v>0</v>
      </c>
    </row>
    <row r="393" spans="1:6" x14ac:dyDescent="0.2">
      <c r="A393" s="14" t="s">
        <v>995</v>
      </c>
      <c r="B393" s="15" t="s">
        <v>996</v>
      </c>
      <c r="C393" s="26"/>
      <c r="D393" s="30"/>
      <c r="E393" s="28"/>
      <c r="F393" s="29">
        <v>0</v>
      </c>
    </row>
    <row r="394" spans="1:6" x14ac:dyDescent="0.2">
      <c r="A394" s="14" t="s">
        <v>997</v>
      </c>
      <c r="B394" s="15" t="s">
        <v>998</v>
      </c>
      <c r="C394" s="26"/>
      <c r="D394" s="26"/>
      <c r="E394" s="28"/>
      <c r="F394" s="29">
        <v>0</v>
      </c>
    </row>
    <row r="395" spans="1:6" x14ac:dyDescent="0.2">
      <c r="A395" s="14" t="s">
        <v>999</v>
      </c>
      <c r="B395" s="15" t="s">
        <v>1000</v>
      </c>
      <c r="C395" s="26"/>
      <c r="D395" s="26"/>
      <c r="E395" s="28"/>
      <c r="F395" s="29">
        <v>0</v>
      </c>
    </row>
    <row r="396" spans="1:6" x14ac:dyDescent="0.2">
      <c r="A396" s="14" t="s">
        <v>1001</v>
      </c>
      <c r="B396" s="15" t="s">
        <v>1002</v>
      </c>
      <c r="C396" s="26"/>
      <c r="D396" s="26"/>
      <c r="E396" s="28"/>
      <c r="F396" s="29">
        <v>0</v>
      </c>
    </row>
    <row r="397" spans="1:6" x14ac:dyDescent="0.2">
      <c r="A397" s="14" t="s">
        <v>1003</v>
      </c>
      <c r="B397" s="15" t="s">
        <v>1004</v>
      </c>
      <c r="C397" s="26"/>
      <c r="D397" s="26"/>
      <c r="E397" s="28"/>
      <c r="F397" s="29">
        <v>0</v>
      </c>
    </row>
    <row r="398" spans="1:6" x14ac:dyDescent="0.2">
      <c r="A398" s="14" t="s">
        <v>1005</v>
      </c>
      <c r="B398" s="15" t="s">
        <v>1006</v>
      </c>
      <c r="C398" s="26"/>
      <c r="D398" s="26"/>
      <c r="E398" s="28"/>
      <c r="F398" s="29">
        <v>0</v>
      </c>
    </row>
    <row r="399" spans="1:6" x14ac:dyDescent="0.2">
      <c r="A399" s="14" t="s">
        <v>1007</v>
      </c>
      <c r="B399" s="15" t="s">
        <v>1008</v>
      </c>
      <c r="C399" s="26"/>
      <c r="D399" s="30"/>
      <c r="E399" s="28"/>
      <c r="F399" s="29">
        <v>0</v>
      </c>
    </row>
    <row r="400" spans="1:6" x14ac:dyDescent="0.2">
      <c r="A400" s="14" t="s">
        <v>1009</v>
      </c>
      <c r="B400" s="15" t="s">
        <v>1010</v>
      </c>
      <c r="C400" s="26"/>
      <c r="D400" s="26"/>
      <c r="E400" s="28"/>
      <c r="F400" s="29">
        <v>0</v>
      </c>
    </row>
    <row r="401" spans="1:6" x14ac:dyDescent="0.2">
      <c r="A401" s="14" t="s">
        <v>1011</v>
      </c>
      <c r="B401" s="15" t="s">
        <v>1012</v>
      </c>
      <c r="C401" s="26"/>
      <c r="D401" s="26"/>
      <c r="E401" s="28"/>
      <c r="F401" s="29">
        <v>0</v>
      </c>
    </row>
    <row r="402" spans="1:6" x14ac:dyDescent="0.2">
      <c r="A402" s="14" t="s">
        <v>1013</v>
      </c>
      <c r="B402" s="15" t="s">
        <v>1014</v>
      </c>
      <c r="C402" s="26"/>
      <c r="D402" s="26"/>
      <c r="E402" s="28"/>
      <c r="F402" s="29">
        <v>0</v>
      </c>
    </row>
    <row r="403" spans="1:6" x14ac:dyDescent="0.2">
      <c r="A403" s="14" t="s">
        <v>1015</v>
      </c>
      <c r="B403" s="15" t="s">
        <v>1016</v>
      </c>
      <c r="C403" s="34"/>
      <c r="D403" s="34"/>
      <c r="E403" s="27"/>
      <c r="F403" s="29">
        <v>0</v>
      </c>
    </row>
    <row r="404" spans="1:6" x14ac:dyDescent="0.2">
      <c r="A404" s="13" t="s">
        <v>1017</v>
      </c>
      <c r="B404" s="25" t="s">
        <v>1018</v>
      </c>
      <c r="C404" s="26"/>
      <c r="D404" s="27">
        <f>SUM(C405:C412)</f>
        <v>0</v>
      </c>
      <c r="E404" s="28"/>
      <c r="F404" s="29">
        <v>0</v>
      </c>
    </row>
    <row r="405" spans="1:6" x14ac:dyDescent="0.2">
      <c r="A405" s="14" t="s">
        <v>1019</v>
      </c>
      <c r="B405" s="15" t="s">
        <v>1020</v>
      </c>
      <c r="C405" s="26"/>
      <c r="D405" s="26"/>
      <c r="E405" s="28"/>
      <c r="F405" s="29">
        <v>0</v>
      </c>
    </row>
    <row r="406" spans="1:6" x14ac:dyDescent="0.2">
      <c r="A406" s="14" t="s">
        <v>1021</v>
      </c>
      <c r="B406" s="15" t="s">
        <v>1022</v>
      </c>
      <c r="C406" s="26"/>
      <c r="D406" s="26"/>
      <c r="E406" s="28"/>
      <c r="F406" s="29">
        <v>0</v>
      </c>
    </row>
    <row r="407" spans="1:6" x14ac:dyDescent="0.2">
      <c r="A407" s="14" t="s">
        <v>1023</v>
      </c>
      <c r="B407" s="15" t="s">
        <v>1024</v>
      </c>
      <c r="C407" s="26"/>
      <c r="D407" s="26"/>
      <c r="E407" s="28"/>
      <c r="F407" s="29">
        <v>0</v>
      </c>
    </row>
    <row r="408" spans="1:6" x14ac:dyDescent="0.2">
      <c r="A408" s="14" t="s">
        <v>1025</v>
      </c>
      <c r="B408" s="15" t="s">
        <v>1026</v>
      </c>
      <c r="C408" s="26"/>
      <c r="D408" s="26"/>
      <c r="E408" s="28"/>
      <c r="F408" s="29">
        <v>0</v>
      </c>
    </row>
    <row r="409" spans="1:6" x14ac:dyDescent="0.2">
      <c r="A409" s="14" t="s">
        <v>1027</v>
      </c>
      <c r="B409" s="15" t="s">
        <v>1028</v>
      </c>
      <c r="C409" s="26"/>
      <c r="D409" s="26"/>
      <c r="E409" s="28"/>
      <c r="F409" s="29">
        <v>0</v>
      </c>
    </row>
    <row r="410" spans="1:6" x14ac:dyDescent="0.2">
      <c r="A410" s="14" t="s">
        <v>1029</v>
      </c>
      <c r="B410" s="15" t="s">
        <v>1030</v>
      </c>
      <c r="C410" s="26"/>
      <c r="D410" s="26"/>
      <c r="E410" s="28"/>
      <c r="F410" s="29">
        <v>0</v>
      </c>
    </row>
    <row r="411" spans="1:6" x14ac:dyDescent="0.2">
      <c r="A411" s="14" t="s">
        <v>1031</v>
      </c>
      <c r="B411" s="15" t="s">
        <v>1032</v>
      </c>
      <c r="C411" s="26"/>
      <c r="D411" s="26"/>
      <c r="E411" s="28"/>
      <c r="F411" s="29">
        <v>0</v>
      </c>
    </row>
    <row r="412" spans="1:6" x14ac:dyDescent="0.2">
      <c r="A412" s="14" t="s">
        <v>1033</v>
      </c>
      <c r="B412" s="15" t="s">
        <v>1034</v>
      </c>
      <c r="C412" s="26"/>
      <c r="D412" s="26"/>
      <c r="E412" s="28"/>
      <c r="F412" s="29">
        <v>0</v>
      </c>
    </row>
    <row r="413" spans="1:6" x14ac:dyDescent="0.2">
      <c r="A413" s="13" t="s">
        <v>1035</v>
      </c>
      <c r="B413" s="25" t="s">
        <v>1036</v>
      </c>
      <c r="C413" s="26"/>
      <c r="D413" s="27">
        <f>SUM(C414:C417)</f>
        <v>0</v>
      </c>
      <c r="E413" s="28"/>
      <c r="F413" s="29">
        <v>0</v>
      </c>
    </row>
    <row r="414" spans="1:6" x14ac:dyDescent="0.2">
      <c r="A414" s="14" t="s">
        <v>1037</v>
      </c>
      <c r="B414" s="15" t="s">
        <v>1038</v>
      </c>
      <c r="C414" s="26"/>
      <c r="D414" s="26"/>
      <c r="E414" s="28"/>
      <c r="F414" s="29">
        <v>0</v>
      </c>
    </row>
    <row r="415" spans="1:6" x14ac:dyDescent="0.2">
      <c r="A415" s="14" t="s">
        <v>1039</v>
      </c>
      <c r="B415" s="15" t="s">
        <v>1040</v>
      </c>
      <c r="C415" s="26"/>
      <c r="D415" s="26"/>
      <c r="E415" s="28"/>
      <c r="F415" s="29">
        <v>0</v>
      </c>
    </row>
    <row r="416" spans="1:6" x14ac:dyDescent="0.2">
      <c r="A416" s="14" t="s">
        <v>1041</v>
      </c>
      <c r="B416" s="15" t="s">
        <v>1042</v>
      </c>
      <c r="C416" s="26"/>
      <c r="D416" s="26"/>
      <c r="E416" s="28"/>
      <c r="F416" s="29">
        <v>0</v>
      </c>
    </row>
    <row r="417" spans="1:6" x14ac:dyDescent="0.2">
      <c r="A417" s="14" t="s">
        <v>1043</v>
      </c>
      <c r="B417" s="15" t="s">
        <v>1044</v>
      </c>
      <c r="C417" s="26"/>
      <c r="D417" s="26"/>
      <c r="E417" s="28"/>
      <c r="F417" s="29">
        <v>0</v>
      </c>
    </row>
    <row r="418" spans="1:6" x14ac:dyDescent="0.2">
      <c r="A418" s="13" t="s">
        <v>1045</v>
      </c>
      <c r="B418" s="25" t="s">
        <v>24</v>
      </c>
      <c r="C418" s="26"/>
      <c r="D418" s="27">
        <f>SUM(C419:C430)</f>
        <v>0</v>
      </c>
      <c r="E418" s="28"/>
      <c r="F418" s="29">
        <v>0</v>
      </c>
    </row>
    <row r="419" spans="1:6" x14ac:dyDescent="0.2">
      <c r="A419" s="14" t="s">
        <v>1046</v>
      </c>
      <c r="B419" s="15" t="s">
        <v>1047</v>
      </c>
      <c r="C419" s="26"/>
      <c r="D419" s="26"/>
      <c r="E419" s="28"/>
      <c r="F419" s="29">
        <v>0</v>
      </c>
    </row>
    <row r="420" spans="1:6" x14ac:dyDescent="0.2">
      <c r="A420" s="14" t="s">
        <v>1048</v>
      </c>
      <c r="B420" s="15" t="s">
        <v>1049</v>
      </c>
      <c r="C420" s="26"/>
      <c r="D420" s="26"/>
      <c r="E420" s="28"/>
      <c r="F420" s="29">
        <v>0</v>
      </c>
    </row>
    <row r="421" spans="1:6" x14ac:dyDescent="0.2">
      <c r="A421" s="14" t="s">
        <v>1050</v>
      </c>
      <c r="B421" s="15" t="s">
        <v>1051</v>
      </c>
      <c r="C421" s="26"/>
      <c r="D421" s="26"/>
      <c r="E421" s="28"/>
      <c r="F421" s="29">
        <v>0</v>
      </c>
    </row>
    <row r="422" spans="1:6" x14ac:dyDescent="0.2">
      <c r="A422" s="14" t="s">
        <v>1052</v>
      </c>
      <c r="B422" s="15" t="s">
        <v>1053</v>
      </c>
      <c r="C422" s="26"/>
      <c r="D422" s="30"/>
      <c r="E422" s="28"/>
      <c r="F422" s="29">
        <v>0</v>
      </c>
    </row>
    <row r="423" spans="1:6" x14ac:dyDescent="0.2">
      <c r="A423" s="14" t="s">
        <v>1054</v>
      </c>
      <c r="B423" s="15" t="s">
        <v>1055</v>
      </c>
      <c r="C423" s="26"/>
      <c r="D423" s="26"/>
      <c r="E423" s="28"/>
      <c r="F423" s="29">
        <v>0</v>
      </c>
    </row>
    <row r="424" spans="1:6" x14ac:dyDescent="0.2">
      <c r="A424" s="14" t="s">
        <v>1056</v>
      </c>
      <c r="B424" s="15" t="s">
        <v>1057</v>
      </c>
      <c r="C424" s="26"/>
      <c r="D424" s="26"/>
      <c r="E424" s="28"/>
      <c r="F424" s="29">
        <v>0</v>
      </c>
    </row>
    <row r="425" spans="1:6" x14ac:dyDescent="0.2">
      <c r="A425" s="14" t="s">
        <v>1058</v>
      </c>
      <c r="B425" s="15" t="s">
        <v>1059</v>
      </c>
      <c r="C425" s="26"/>
      <c r="D425" s="30"/>
      <c r="E425" s="28"/>
      <c r="F425" s="29">
        <v>0</v>
      </c>
    </row>
    <row r="426" spans="1:6" x14ac:dyDescent="0.2">
      <c r="A426" s="14" t="s">
        <v>1060</v>
      </c>
      <c r="B426" s="15" t="s">
        <v>1061</v>
      </c>
      <c r="C426" s="26"/>
      <c r="D426" s="26"/>
      <c r="E426" s="28"/>
      <c r="F426" s="29">
        <v>0</v>
      </c>
    </row>
    <row r="427" spans="1:6" x14ac:dyDescent="0.2">
      <c r="A427" s="14" t="s">
        <v>1062</v>
      </c>
      <c r="B427" s="15" t="s">
        <v>1063</v>
      </c>
      <c r="C427" s="26"/>
      <c r="D427" s="26"/>
      <c r="E427" s="28"/>
      <c r="F427" s="29">
        <v>0</v>
      </c>
    </row>
    <row r="428" spans="1:6" x14ac:dyDescent="0.2">
      <c r="A428" s="14" t="s">
        <v>1064</v>
      </c>
      <c r="B428" s="15" t="s">
        <v>1065</v>
      </c>
      <c r="C428" s="26"/>
      <c r="D428" s="30"/>
      <c r="E428" s="28"/>
      <c r="F428" s="29">
        <v>0</v>
      </c>
    </row>
    <row r="429" spans="1:6" x14ac:dyDescent="0.2">
      <c r="A429" s="14" t="s">
        <v>1066</v>
      </c>
      <c r="B429" s="15" t="s">
        <v>1067</v>
      </c>
      <c r="C429" s="26"/>
      <c r="D429" s="26"/>
      <c r="E429" s="28"/>
      <c r="F429" s="29">
        <v>0</v>
      </c>
    </row>
    <row r="430" spans="1:6" x14ac:dyDescent="0.2">
      <c r="A430" s="14" t="s">
        <v>1068</v>
      </c>
      <c r="B430" s="15" t="s">
        <v>1069</v>
      </c>
      <c r="C430" s="26"/>
      <c r="D430" s="30"/>
      <c r="E430" s="28"/>
      <c r="F430" s="29">
        <v>0</v>
      </c>
    </row>
    <row r="431" spans="1:6" x14ac:dyDescent="0.2">
      <c r="A431" s="13" t="s">
        <v>1070</v>
      </c>
      <c r="B431" s="25" t="s">
        <v>1071</v>
      </c>
      <c r="C431" s="26"/>
      <c r="D431" s="27">
        <f>SUM(C432:C433)</f>
        <v>0</v>
      </c>
      <c r="E431" s="28"/>
      <c r="F431" s="29">
        <v>0</v>
      </c>
    </row>
    <row r="432" spans="1:6" x14ac:dyDescent="0.2">
      <c r="A432" s="14" t="s">
        <v>1072</v>
      </c>
      <c r="B432" s="15" t="s">
        <v>25</v>
      </c>
      <c r="C432" s="26"/>
      <c r="D432" s="26"/>
      <c r="E432" s="28"/>
      <c r="F432" s="29">
        <v>0</v>
      </c>
    </row>
    <row r="433" spans="1:6" x14ac:dyDescent="0.2">
      <c r="A433" s="14" t="s">
        <v>1073</v>
      </c>
      <c r="B433" s="15" t="s">
        <v>1074</v>
      </c>
      <c r="C433" s="26"/>
      <c r="D433" s="30"/>
      <c r="E433" s="28"/>
      <c r="F433" s="29">
        <v>0</v>
      </c>
    </row>
    <row r="434" spans="1:6" x14ac:dyDescent="0.2">
      <c r="A434" s="13" t="s">
        <v>1075</v>
      </c>
      <c r="B434" s="25" t="s">
        <v>1076</v>
      </c>
      <c r="C434" s="26"/>
      <c r="D434" s="27">
        <f>SUM(C435:C450)</f>
        <v>0</v>
      </c>
      <c r="E434" s="28"/>
      <c r="F434" s="29">
        <v>0</v>
      </c>
    </row>
    <row r="435" spans="1:6" x14ac:dyDescent="0.2">
      <c r="A435" s="14" t="s">
        <v>1077</v>
      </c>
      <c r="B435" s="15" t="s">
        <v>1078</v>
      </c>
      <c r="C435" s="26"/>
      <c r="D435" s="26"/>
      <c r="E435" s="28"/>
      <c r="F435" s="29">
        <v>0</v>
      </c>
    </row>
    <row r="436" spans="1:6" x14ac:dyDescent="0.2">
      <c r="A436" s="14" t="s">
        <v>1079</v>
      </c>
      <c r="B436" s="15" t="s">
        <v>1080</v>
      </c>
      <c r="C436" s="26"/>
      <c r="D436" s="26"/>
      <c r="E436" s="28"/>
      <c r="F436" s="29">
        <v>0</v>
      </c>
    </row>
    <row r="437" spans="1:6" x14ac:dyDescent="0.2">
      <c r="A437" s="14" t="s">
        <v>1081</v>
      </c>
      <c r="B437" s="15" t="s">
        <v>1082</v>
      </c>
      <c r="C437" s="26"/>
      <c r="D437" s="26"/>
      <c r="E437" s="28"/>
      <c r="F437" s="29">
        <v>0</v>
      </c>
    </row>
    <row r="438" spans="1:6" x14ac:dyDescent="0.2">
      <c r="A438" s="14" t="s">
        <v>1083</v>
      </c>
      <c r="B438" s="15" t="s">
        <v>1084</v>
      </c>
      <c r="C438" s="26"/>
      <c r="D438" s="26"/>
      <c r="E438" s="28"/>
      <c r="F438" s="29">
        <v>0</v>
      </c>
    </row>
    <row r="439" spans="1:6" x14ac:dyDescent="0.2">
      <c r="A439" s="14" t="s">
        <v>1085</v>
      </c>
      <c r="B439" s="15" t="s">
        <v>1086</v>
      </c>
      <c r="C439" s="26"/>
      <c r="D439" s="26"/>
      <c r="E439" s="28"/>
      <c r="F439" s="29">
        <v>0</v>
      </c>
    </row>
    <row r="440" spans="1:6" x14ac:dyDescent="0.2">
      <c r="A440" s="14" t="s">
        <v>1087</v>
      </c>
      <c r="B440" s="15" t="s">
        <v>1088</v>
      </c>
      <c r="C440" s="26"/>
      <c r="D440" s="26"/>
      <c r="E440" s="28"/>
      <c r="F440" s="29">
        <v>0</v>
      </c>
    </row>
    <row r="441" spans="1:6" ht="23.6" x14ac:dyDescent="0.2">
      <c r="A441" s="14" t="s">
        <v>1089</v>
      </c>
      <c r="B441" s="15" t="s">
        <v>1090</v>
      </c>
      <c r="C441" s="26"/>
      <c r="D441" s="26"/>
      <c r="E441" s="28"/>
      <c r="F441" s="29">
        <v>0</v>
      </c>
    </row>
    <row r="442" spans="1:6" ht="23.6" x14ac:dyDescent="0.2">
      <c r="A442" s="14" t="s">
        <v>1091</v>
      </c>
      <c r="B442" s="15" t="s">
        <v>1092</v>
      </c>
      <c r="C442" s="26"/>
      <c r="D442" s="26"/>
      <c r="E442" s="28"/>
      <c r="F442" s="29">
        <v>0</v>
      </c>
    </row>
    <row r="443" spans="1:6" x14ac:dyDescent="0.2">
      <c r="A443" s="14" t="s">
        <v>1093</v>
      </c>
      <c r="B443" s="15" t="s">
        <v>1094</v>
      </c>
      <c r="C443" s="26"/>
      <c r="D443" s="26"/>
      <c r="E443" s="28"/>
      <c r="F443" s="29">
        <v>0</v>
      </c>
    </row>
    <row r="444" spans="1:6" x14ac:dyDescent="0.2">
      <c r="A444" s="14" t="s">
        <v>1095</v>
      </c>
      <c r="B444" s="15" t="s">
        <v>1096</v>
      </c>
      <c r="C444" s="26"/>
      <c r="D444" s="26"/>
      <c r="E444" s="28"/>
      <c r="F444" s="29">
        <v>0</v>
      </c>
    </row>
    <row r="445" spans="1:6" x14ac:dyDescent="0.2">
      <c r="A445" s="14" t="s">
        <v>1097</v>
      </c>
      <c r="B445" s="15" t="s">
        <v>1098</v>
      </c>
      <c r="C445" s="26"/>
      <c r="D445" s="26"/>
      <c r="E445" s="28"/>
      <c r="F445" s="29">
        <v>0</v>
      </c>
    </row>
    <row r="446" spans="1:6" x14ac:dyDescent="0.2">
      <c r="A446" s="14" t="s">
        <v>1099</v>
      </c>
      <c r="B446" s="15" t="s">
        <v>1100</v>
      </c>
      <c r="C446" s="26"/>
      <c r="D446" s="26"/>
      <c r="E446" s="28"/>
      <c r="F446" s="29">
        <v>0</v>
      </c>
    </row>
    <row r="447" spans="1:6" x14ac:dyDescent="0.2">
      <c r="A447" s="14" t="s">
        <v>1101</v>
      </c>
      <c r="B447" s="15" t="s">
        <v>1102</v>
      </c>
      <c r="C447" s="26"/>
      <c r="D447" s="26"/>
      <c r="E447" s="28"/>
      <c r="F447" s="29">
        <v>0</v>
      </c>
    </row>
    <row r="448" spans="1:6" x14ac:dyDescent="0.2">
      <c r="A448" s="14" t="s">
        <v>1103</v>
      </c>
      <c r="B448" s="15" t="s">
        <v>1104</v>
      </c>
      <c r="C448" s="26"/>
      <c r="D448" s="26"/>
      <c r="E448" s="28"/>
      <c r="F448" s="29">
        <v>0</v>
      </c>
    </row>
    <row r="449" spans="1:6" x14ac:dyDescent="0.2">
      <c r="A449" s="14" t="s">
        <v>1105</v>
      </c>
      <c r="B449" s="15" t="s">
        <v>1106</v>
      </c>
      <c r="C449" s="26"/>
      <c r="D449" s="26"/>
      <c r="E449" s="28"/>
      <c r="F449" s="29">
        <v>0</v>
      </c>
    </row>
    <row r="450" spans="1:6" x14ac:dyDescent="0.2">
      <c r="A450" s="14" t="s">
        <v>1107</v>
      </c>
      <c r="B450" s="15" t="s">
        <v>1108</v>
      </c>
      <c r="C450" s="26"/>
      <c r="D450" s="26"/>
      <c r="E450" s="28"/>
      <c r="F450" s="29">
        <v>0</v>
      </c>
    </row>
    <row r="451" spans="1:6" x14ac:dyDescent="0.2">
      <c r="A451" s="13" t="s">
        <v>1109</v>
      </c>
      <c r="B451" s="25" t="s">
        <v>1110</v>
      </c>
      <c r="C451" s="26"/>
      <c r="D451" s="27">
        <f>SUM(C452:C469)</f>
        <v>0</v>
      </c>
      <c r="E451" s="28"/>
      <c r="F451" s="29">
        <v>0</v>
      </c>
    </row>
    <row r="452" spans="1:6" x14ac:dyDescent="0.2">
      <c r="A452" s="14" t="s">
        <v>1111</v>
      </c>
      <c r="B452" s="15" t="s">
        <v>1112</v>
      </c>
      <c r="C452" s="26"/>
      <c r="D452" s="26"/>
      <c r="E452" s="28"/>
      <c r="F452" s="29">
        <v>0</v>
      </c>
    </row>
    <row r="453" spans="1:6" x14ac:dyDescent="0.2">
      <c r="A453" s="14" t="s">
        <v>1113</v>
      </c>
      <c r="B453" s="15" t="s">
        <v>1114</v>
      </c>
      <c r="C453" s="26"/>
      <c r="D453" s="26"/>
      <c r="E453" s="28"/>
      <c r="F453" s="29">
        <v>0</v>
      </c>
    </row>
    <row r="454" spans="1:6" x14ac:dyDescent="0.2">
      <c r="A454" s="14" t="s">
        <v>1115</v>
      </c>
      <c r="B454" s="15" t="s">
        <v>1116</v>
      </c>
      <c r="C454" s="26"/>
      <c r="D454" s="26"/>
      <c r="E454" s="28"/>
      <c r="F454" s="29">
        <v>0</v>
      </c>
    </row>
    <row r="455" spans="1:6" x14ac:dyDescent="0.2">
      <c r="A455" s="14" t="s">
        <v>1117</v>
      </c>
      <c r="B455" s="15" t="s">
        <v>1118</v>
      </c>
      <c r="C455" s="26"/>
      <c r="D455" s="26"/>
      <c r="E455" s="28"/>
      <c r="F455" s="29">
        <v>0</v>
      </c>
    </row>
    <row r="456" spans="1:6" x14ac:dyDescent="0.2">
      <c r="A456" s="14" t="s">
        <v>1119</v>
      </c>
      <c r="B456" s="15" t="s">
        <v>1120</v>
      </c>
      <c r="C456" s="26"/>
      <c r="D456" s="26"/>
      <c r="E456" s="28"/>
      <c r="F456" s="29">
        <v>0</v>
      </c>
    </row>
    <row r="457" spans="1:6" x14ac:dyDescent="0.2">
      <c r="A457" s="14" t="s">
        <v>1121</v>
      </c>
      <c r="B457" s="15" t="s">
        <v>1122</v>
      </c>
      <c r="C457" s="26"/>
      <c r="D457" s="26"/>
      <c r="E457" s="28"/>
      <c r="F457" s="29">
        <v>0</v>
      </c>
    </row>
    <row r="458" spans="1:6" x14ac:dyDescent="0.2">
      <c r="A458" s="14" t="s">
        <v>1123</v>
      </c>
      <c r="B458" s="15" t="s">
        <v>1124</v>
      </c>
      <c r="C458" s="26"/>
      <c r="D458" s="26"/>
      <c r="E458" s="28"/>
      <c r="F458" s="29">
        <v>0</v>
      </c>
    </row>
    <row r="459" spans="1:6" x14ac:dyDescent="0.2">
      <c r="A459" s="14" t="s">
        <v>1125</v>
      </c>
      <c r="B459" s="15" t="s">
        <v>1126</v>
      </c>
      <c r="C459" s="26"/>
      <c r="D459" s="26"/>
      <c r="E459" s="28"/>
      <c r="F459" s="29">
        <v>0</v>
      </c>
    </row>
    <row r="460" spans="1:6" x14ac:dyDescent="0.2">
      <c r="A460" s="14" t="s">
        <v>1127</v>
      </c>
      <c r="B460" s="15" t="s">
        <v>1128</v>
      </c>
      <c r="C460" s="26"/>
      <c r="D460" s="26"/>
      <c r="E460" s="28"/>
      <c r="F460" s="29">
        <v>0</v>
      </c>
    </row>
    <row r="461" spans="1:6" x14ac:dyDescent="0.2">
      <c r="A461" s="14" t="s">
        <v>1129</v>
      </c>
      <c r="B461" s="15" t="s">
        <v>1130</v>
      </c>
      <c r="C461" s="26"/>
      <c r="D461" s="26"/>
      <c r="E461" s="28"/>
      <c r="F461" s="29">
        <v>0</v>
      </c>
    </row>
    <row r="462" spans="1:6" x14ac:dyDescent="0.2">
      <c r="A462" s="14" t="s">
        <v>1131</v>
      </c>
      <c r="B462" s="15" t="s">
        <v>1132</v>
      </c>
      <c r="C462" s="26"/>
      <c r="D462" s="26"/>
      <c r="E462" s="28"/>
      <c r="F462" s="29">
        <v>0</v>
      </c>
    </row>
    <row r="463" spans="1:6" x14ac:dyDescent="0.2">
      <c r="A463" s="14" t="s">
        <v>1133</v>
      </c>
      <c r="B463" s="15" t="s">
        <v>1134</v>
      </c>
      <c r="C463" s="26"/>
      <c r="D463" s="26"/>
      <c r="E463" s="28"/>
      <c r="F463" s="29">
        <v>0</v>
      </c>
    </row>
    <row r="464" spans="1:6" x14ac:dyDescent="0.2">
      <c r="A464" s="14" t="s">
        <v>1135</v>
      </c>
      <c r="B464" s="15" t="s">
        <v>1136</v>
      </c>
      <c r="C464" s="26"/>
      <c r="D464" s="26"/>
      <c r="E464" s="28"/>
      <c r="F464" s="29">
        <v>0</v>
      </c>
    </row>
    <row r="465" spans="1:6" x14ac:dyDescent="0.2">
      <c r="A465" s="14" t="s">
        <v>1137</v>
      </c>
      <c r="B465" s="15" t="s">
        <v>1138</v>
      </c>
      <c r="C465" s="26"/>
      <c r="D465" s="26"/>
      <c r="E465" s="28"/>
      <c r="F465" s="29">
        <v>0</v>
      </c>
    </row>
    <row r="466" spans="1:6" x14ac:dyDescent="0.2">
      <c r="A466" s="14" t="s">
        <v>1139</v>
      </c>
      <c r="B466" s="15" t="s">
        <v>1140</v>
      </c>
      <c r="C466" s="26"/>
      <c r="D466" s="26"/>
      <c r="E466" s="28"/>
      <c r="F466" s="29">
        <v>0</v>
      </c>
    </row>
    <row r="467" spans="1:6" x14ac:dyDescent="0.2">
      <c r="A467" s="14" t="s">
        <v>1141</v>
      </c>
      <c r="B467" s="15" t="s">
        <v>1142</v>
      </c>
      <c r="C467" s="26"/>
      <c r="D467" s="26"/>
      <c r="E467" s="28"/>
      <c r="F467" s="29">
        <v>0</v>
      </c>
    </row>
    <row r="468" spans="1:6" x14ac:dyDescent="0.2">
      <c r="A468" s="14" t="s">
        <v>1143</v>
      </c>
      <c r="B468" s="15" t="s">
        <v>1144</v>
      </c>
      <c r="C468" s="26"/>
      <c r="D468" s="26"/>
      <c r="E468" s="28"/>
      <c r="F468" s="29">
        <v>0</v>
      </c>
    </row>
    <row r="469" spans="1:6" x14ac:dyDescent="0.2">
      <c r="A469" s="14" t="s">
        <v>1145</v>
      </c>
      <c r="B469" s="15" t="s">
        <v>1146</v>
      </c>
      <c r="C469" s="26"/>
      <c r="D469" s="26"/>
      <c r="E469" s="28"/>
      <c r="F469" s="29">
        <v>0</v>
      </c>
    </row>
    <row r="470" spans="1:6" x14ac:dyDescent="0.2">
      <c r="A470" s="13" t="s">
        <v>1147</v>
      </c>
      <c r="B470" s="25" t="s">
        <v>26</v>
      </c>
      <c r="C470" s="26"/>
      <c r="D470" s="27">
        <f>SUM(C471:C478)</f>
        <v>0</v>
      </c>
      <c r="E470" s="28"/>
      <c r="F470" s="29">
        <v>0</v>
      </c>
    </row>
    <row r="471" spans="1:6" x14ac:dyDescent="0.2">
      <c r="A471" s="14" t="s">
        <v>1148</v>
      </c>
      <c r="B471" s="15" t="s">
        <v>1149</v>
      </c>
      <c r="C471" s="26"/>
      <c r="D471" s="26"/>
      <c r="E471" s="28"/>
      <c r="F471" s="29">
        <v>0</v>
      </c>
    </row>
    <row r="472" spans="1:6" x14ac:dyDescent="0.2">
      <c r="A472" s="14" t="s">
        <v>1150</v>
      </c>
      <c r="B472" s="15" t="s">
        <v>1151</v>
      </c>
      <c r="C472" s="26"/>
      <c r="D472" s="26"/>
      <c r="E472" s="28"/>
      <c r="F472" s="29">
        <v>0</v>
      </c>
    </row>
    <row r="473" spans="1:6" x14ac:dyDescent="0.2">
      <c r="A473" s="14" t="s">
        <v>1152</v>
      </c>
      <c r="B473" s="15" t="s">
        <v>1153</v>
      </c>
      <c r="C473" s="26"/>
      <c r="D473" s="26"/>
      <c r="E473" s="28"/>
      <c r="F473" s="29">
        <v>0</v>
      </c>
    </row>
    <row r="474" spans="1:6" x14ac:dyDescent="0.2">
      <c r="A474" s="14" t="s">
        <v>1154</v>
      </c>
      <c r="B474" s="15" t="s">
        <v>1155</v>
      </c>
      <c r="C474" s="26"/>
      <c r="D474" s="26"/>
      <c r="E474" s="28"/>
      <c r="F474" s="29">
        <v>0</v>
      </c>
    </row>
    <row r="475" spans="1:6" x14ac:dyDescent="0.2">
      <c r="A475" s="14" t="s">
        <v>1156</v>
      </c>
      <c r="B475" s="15" t="s">
        <v>1157</v>
      </c>
      <c r="C475" s="26"/>
      <c r="D475" s="26"/>
      <c r="E475" s="28"/>
      <c r="F475" s="29">
        <v>0</v>
      </c>
    </row>
    <row r="476" spans="1:6" x14ac:dyDescent="0.2">
      <c r="A476" s="14" t="s">
        <v>1158</v>
      </c>
      <c r="B476" s="15" t="s">
        <v>1159</v>
      </c>
      <c r="C476" s="26"/>
      <c r="D476" s="26"/>
      <c r="E476" s="28"/>
      <c r="F476" s="29">
        <v>0</v>
      </c>
    </row>
    <row r="477" spans="1:6" x14ac:dyDescent="0.2">
      <c r="A477" s="14" t="s">
        <v>1160</v>
      </c>
      <c r="B477" s="15" t="s">
        <v>1161</v>
      </c>
      <c r="C477" s="26"/>
      <c r="D477" s="26"/>
      <c r="E477" s="28"/>
      <c r="F477" s="29">
        <v>0</v>
      </c>
    </row>
    <row r="478" spans="1:6" x14ac:dyDescent="0.2">
      <c r="A478" s="14" t="s">
        <v>1163</v>
      </c>
      <c r="B478" s="15" t="s">
        <v>1164</v>
      </c>
      <c r="C478" s="26"/>
      <c r="D478" s="26"/>
      <c r="E478" s="28"/>
      <c r="F478" s="29">
        <v>0</v>
      </c>
    </row>
    <row r="479" spans="1:6" x14ac:dyDescent="0.2">
      <c r="A479" s="13" t="s">
        <v>1165</v>
      </c>
      <c r="B479" s="25" t="s">
        <v>1166</v>
      </c>
      <c r="C479" s="26"/>
      <c r="D479" s="27">
        <f>SUM(C480:C483)</f>
        <v>0</v>
      </c>
      <c r="E479" s="28"/>
      <c r="F479" s="29">
        <v>0</v>
      </c>
    </row>
    <row r="480" spans="1:6" x14ac:dyDescent="0.2">
      <c r="A480" s="14" t="s">
        <v>1167</v>
      </c>
      <c r="B480" s="15" t="s">
        <v>1168</v>
      </c>
      <c r="C480" s="26"/>
      <c r="D480" s="26"/>
      <c r="E480" s="28"/>
      <c r="F480" s="29">
        <v>0</v>
      </c>
    </row>
    <row r="481" spans="1:6" x14ac:dyDescent="0.2">
      <c r="A481" s="14" t="s">
        <v>1169</v>
      </c>
      <c r="B481" s="15" t="s">
        <v>1170</v>
      </c>
      <c r="C481" s="26"/>
      <c r="D481" s="26"/>
      <c r="E481" s="28"/>
      <c r="F481" s="29">
        <v>0</v>
      </c>
    </row>
    <row r="482" spans="1:6" x14ac:dyDescent="0.2">
      <c r="A482" s="14" t="s">
        <v>1199</v>
      </c>
      <c r="B482" s="15" t="s">
        <v>1200</v>
      </c>
      <c r="C482" s="26"/>
      <c r="D482" s="26"/>
      <c r="E482" s="28"/>
      <c r="F482" s="29">
        <v>0</v>
      </c>
    </row>
    <row r="483" spans="1:6" x14ac:dyDescent="0.2">
      <c r="A483" s="14" t="s">
        <v>1201</v>
      </c>
      <c r="B483" s="15" t="s">
        <v>1202</v>
      </c>
      <c r="C483" s="26"/>
      <c r="D483" s="26"/>
      <c r="E483" s="28"/>
      <c r="F483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3"/>
  <sheetViews>
    <sheetView workbookViewId="0">
      <selection activeCell="C3" sqref="C3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75" style="46" customWidth="1"/>
    <col min="4" max="4" width="15.125" style="46" customWidth="1"/>
    <col min="5" max="5" width="13.75" style="46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46" t="s">
        <v>2065</v>
      </c>
      <c r="E2" s="200">
        <f>+E8</f>
        <v>66500</v>
      </c>
      <c r="F2" s="46"/>
      <c r="G2" s="312" t="s">
        <v>1731</v>
      </c>
      <c r="H2" s="200">
        <f>+E2</f>
        <v>66500</v>
      </c>
    </row>
    <row r="3" spans="1:8" x14ac:dyDescent="0.2">
      <c r="B3" s="46" t="s">
        <v>1752</v>
      </c>
      <c r="C3" s="309">
        <v>11</v>
      </c>
      <c r="D3" s="309" t="s">
        <v>2241</v>
      </c>
      <c r="E3" s="200">
        <f>+E2</f>
        <v>66500</v>
      </c>
      <c r="F3" s="46"/>
      <c r="G3" s="312">
        <v>371</v>
      </c>
      <c r="H3" s="200">
        <f>+E3</f>
        <v>66500</v>
      </c>
    </row>
    <row r="4" spans="1:8" x14ac:dyDescent="0.2">
      <c r="B4" s="46" t="s">
        <v>2058</v>
      </c>
      <c r="C4" s="123" t="s">
        <v>2059</v>
      </c>
      <c r="D4" s="309" t="s">
        <v>2096</v>
      </c>
      <c r="F4" s="46"/>
      <c r="G4" s="56"/>
    </row>
    <row r="5" spans="1:8" x14ac:dyDescent="0.2">
      <c r="F5" s="46"/>
      <c r="G5" s="56"/>
    </row>
    <row r="6" spans="1:8" x14ac:dyDescent="0.2">
      <c r="B6" s="438" t="s">
        <v>44</v>
      </c>
      <c r="C6" s="438"/>
      <c r="D6" s="438"/>
      <c r="E6" s="438"/>
      <c r="F6" s="438"/>
      <c r="G6" s="56"/>
    </row>
    <row r="7" spans="1:8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8" x14ac:dyDescent="0.2">
      <c r="A8" s="59">
        <v>1</v>
      </c>
      <c r="B8" s="60" t="s">
        <v>1654</v>
      </c>
      <c r="C8" s="61"/>
      <c r="D8" s="173"/>
      <c r="E8" s="174">
        <f>SUM(E9:E361)</f>
        <v>66500</v>
      </c>
      <c r="F8" s="59"/>
    </row>
    <row r="9" spans="1:8" x14ac:dyDescent="0.2">
      <c r="A9" s="16" t="s">
        <v>53</v>
      </c>
      <c r="B9" s="21" t="s">
        <v>0</v>
      </c>
      <c r="C9" s="22"/>
      <c r="D9" s="167"/>
      <c r="E9" s="175">
        <f>SUM(D10:D65)</f>
        <v>66500</v>
      </c>
      <c r="F9" s="24">
        <v>0</v>
      </c>
    </row>
    <row r="10" spans="1:8" x14ac:dyDescent="0.2">
      <c r="A10" s="13" t="s">
        <v>54</v>
      </c>
      <c r="B10" s="25" t="s">
        <v>1</v>
      </c>
      <c r="C10" s="26"/>
      <c r="D10" s="170">
        <f>SUM(C11:C15)</f>
        <v>45000</v>
      </c>
      <c r="E10" s="171"/>
      <c r="F10" s="29">
        <v>0</v>
      </c>
    </row>
    <row r="11" spans="1:8" x14ac:dyDescent="0.2">
      <c r="A11" s="14" t="s">
        <v>55</v>
      </c>
      <c r="B11" s="15" t="s">
        <v>56</v>
      </c>
      <c r="C11" s="26"/>
      <c r="D11" s="169"/>
      <c r="E11" s="171"/>
      <c r="F11" s="29">
        <v>0</v>
      </c>
    </row>
    <row r="12" spans="1:8" x14ac:dyDescent="0.2">
      <c r="A12" s="14" t="s">
        <v>57</v>
      </c>
      <c r="B12" s="15" t="s">
        <v>58</v>
      </c>
      <c r="C12" s="26"/>
      <c r="D12" s="169"/>
      <c r="E12" s="171"/>
      <c r="F12" s="29">
        <v>0</v>
      </c>
    </row>
    <row r="13" spans="1:8" x14ac:dyDescent="0.2">
      <c r="A13" s="14" t="s">
        <v>63</v>
      </c>
      <c r="B13" s="15" t="s">
        <v>64</v>
      </c>
      <c r="C13" s="26"/>
      <c r="D13" s="169"/>
      <c r="E13" s="171"/>
      <c r="F13" s="29">
        <v>0</v>
      </c>
    </row>
    <row r="14" spans="1:8" x14ac:dyDescent="0.2">
      <c r="A14" s="14" t="s">
        <v>65</v>
      </c>
      <c r="B14" s="15" t="s">
        <v>66</v>
      </c>
      <c r="C14" s="26">
        <v>45000</v>
      </c>
      <c r="D14" s="169"/>
      <c r="E14" s="171"/>
      <c r="F14" s="29">
        <v>0</v>
      </c>
    </row>
    <row r="15" spans="1:8" x14ac:dyDescent="0.2">
      <c r="A15" s="14" t="s">
        <v>67</v>
      </c>
      <c r="B15" s="15" t="s">
        <v>68</v>
      </c>
      <c r="C15" s="26"/>
      <c r="D15" s="176"/>
      <c r="E15" s="171"/>
      <c r="F15" s="29">
        <v>0</v>
      </c>
    </row>
    <row r="16" spans="1:8" x14ac:dyDescent="0.2">
      <c r="A16" s="13" t="s">
        <v>73</v>
      </c>
      <c r="B16" s="25" t="s">
        <v>2</v>
      </c>
      <c r="C16" s="26"/>
      <c r="D16" s="170">
        <f>SUM(C17:C25)</f>
        <v>0</v>
      </c>
      <c r="E16" s="171"/>
      <c r="F16" s="29">
        <v>0</v>
      </c>
    </row>
    <row r="17" spans="1:6" x14ac:dyDescent="0.2">
      <c r="A17" s="14" t="s">
        <v>74</v>
      </c>
      <c r="B17" s="15" t="s">
        <v>75</v>
      </c>
      <c r="C17" s="26"/>
      <c r="D17" s="169"/>
      <c r="E17" s="171"/>
      <c r="F17" s="29">
        <v>0</v>
      </c>
    </row>
    <row r="18" spans="1:6" x14ac:dyDescent="0.2">
      <c r="A18" s="14" t="s">
        <v>76</v>
      </c>
      <c r="B18" s="15" t="s">
        <v>77</v>
      </c>
      <c r="C18" s="26"/>
      <c r="D18" s="169"/>
      <c r="E18" s="171"/>
      <c r="F18" s="29">
        <v>0</v>
      </c>
    </row>
    <row r="19" spans="1:6" x14ac:dyDescent="0.2">
      <c r="A19" s="14" t="s">
        <v>78</v>
      </c>
      <c r="B19" s="15" t="s">
        <v>79</v>
      </c>
      <c r="C19" s="26"/>
      <c r="D19" s="176"/>
      <c r="E19" s="171"/>
      <c r="F19" s="29">
        <v>0</v>
      </c>
    </row>
    <row r="20" spans="1:6" x14ac:dyDescent="0.2">
      <c r="A20" s="14" t="s">
        <v>80</v>
      </c>
      <c r="B20" s="15" t="s">
        <v>81</v>
      </c>
      <c r="C20" s="26"/>
      <c r="D20" s="169"/>
      <c r="E20" s="171"/>
      <c r="F20" s="29">
        <v>0</v>
      </c>
    </row>
    <row r="21" spans="1:6" x14ac:dyDescent="0.2">
      <c r="A21" s="14" t="s">
        <v>82</v>
      </c>
      <c r="B21" s="15" t="s">
        <v>83</v>
      </c>
      <c r="C21" s="26"/>
      <c r="D21" s="169"/>
      <c r="E21" s="171"/>
      <c r="F21" s="29">
        <v>0</v>
      </c>
    </row>
    <row r="22" spans="1:6" x14ac:dyDescent="0.2">
      <c r="A22" s="14" t="s">
        <v>84</v>
      </c>
      <c r="B22" s="15" t="s">
        <v>85</v>
      </c>
      <c r="C22" s="26"/>
      <c r="D22" s="169"/>
      <c r="E22" s="171"/>
      <c r="F22" s="29">
        <v>0</v>
      </c>
    </row>
    <row r="23" spans="1:6" x14ac:dyDescent="0.2">
      <c r="A23" s="14" t="s">
        <v>86</v>
      </c>
      <c r="B23" s="15" t="s">
        <v>87</v>
      </c>
      <c r="C23" s="26"/>
      <c r="D23" s="169"/>
      <c r="E23" s="171"/>
      <c r="F23" s="29">
        <v>0</v>
      </c>
    </row>
    <row r="24" spans="1:6" ht="23.6" x14ac:dyDescent="0.2">
      <c r="A24" s="14" t="s">
        <v>88</v>
      </c>
      <c r="B24" s="15" t="s">
        <v>89</v>
      </c>
      <c r="C24" s="26"/>
      <c r="D24" s="169"/>
      <c r="E24" s="171"/>
      <c r="F24" s="29">
        <v>0</v>
      </c>
    </row>
    <row r="25" spans="1:6" ht="23.6" x14ac:dyDescent="0.2">
      <c r="A25" s="14" t="s">
        <v>90</v>
      </c>
      <c r="B25" s="15" t="s">
        <v>91</v>
      </c>
      <c r="C25" s="26"/>
      <c r="D25" s="169"/>
      <c r="E25" s="171"/>
      <c r="F25" s="29">
        <v>0</v>
      </c>
    </row>
    <row r="26" spans="1:6" x14ac:dyDescent="0.2">
      <c r="A26" s="13" t="s">
        <v>92</v>
      </c>
      <c r="B26" s="25" t="s">
        <v>3</v>
      </c>
      <c r="C26" s="26"/>
      <c r="D26" s="170">
        <f>SUM(C27:C41)</f>
        <v>21500</v>
      </c>
      <c r="E26" s="171"/>
      <c r="F26" s="29">
        <v>0</v>
      </c>
    </row>
    <row r="27" spans="1:6" x14ac:dyDescent="0.2">
      <c r="A27" s="14" t="s">
        <v>93</v>
      </c>
      <c r="B27" s="15" t="s">
        <v>94</v>
      </c>
      <c r="C27" s="26"/>
      <c r="D27" s="169"/>
      <c r="E27" s="171"/>
      <c r="F27" s="29">
        <v>0</v>
      </c>
    </row>
    <row r="28" spans="1:6" x14ac:dyDescent="0.2">
      <c r="A28" s="14" t="s">
        <v>95</v>
      </c>
      <c r="B28" s="15" t="s">
        <v>96</v>
      </c>
      <c r="C28" s="26"/>
      <c r="D28" s="176"/>
      <c r="E28" s="171"/>
      <c r="F28" s="29">
        <v>0</v>
      </c>
    </row>
    <row r="29" spans="1:6" x14ac:dyDescent="0.2">
      <c r="A29" s="14" t="s">
        <v>97</v>
      </c>
      <c r="B29" s="15" t="s">
        <v>98</v>
      </c>
      <c r="C29" s="26"/>
      <c r="D29" s="169"/>
      <c r="E29" s="171"/>
      <c r="F29" s="29">
        <v>0</v>
      </c>
    </row>
    <row r="30" spans="1:6" x14ac:dyDescent="0.2">
      <c r="A30" s="14" t="s">
        <v>99</v>
      </c>
      <c r="B30" s="15" t="s">
        <v>100</v>
      </c>
      <c r="C30" s="26">
        <v>10000</v>
      </c>
      <c r="D30" s="169"/>
      <c r="E30" s="171"/>
      <c r="F30" s="29">
        <v>0</v>
      </c>
    </row>
    <row r="31" spans="1:6" x14ac:dyDescent="0.2">
      <c r="A31" s="14" t="s">
        <v>101</v>
      </c>
      <c r="B31" s="15" t="s">
        <v>102</v>
      </c>
      <c r="C31" s="26"/>
      <c r="D31" s="169"/>
      <c r="E31" s="171"/>
      <c r="F31" s="29">
        <v>0</v>
      </c>
    </row>
    <row r="32" spans="1:6" x14ac:dyDescent="0.2">
      <c r="A32" s="14" t="s">
        <v>103</v>
      </c>
      <c r="B32" s="15" t="s">
        <v>104</v>
      </c>
      <c r="C32" s="26">
        <v>11500</v>
      </c>
      <c r="D32" s="169"/>
      <c r="E32" s="171"/>
      <c r="F32" s="29">
        <v>0</v>
      </c>
    </row>
    <row r="33" spans="1:6" x14ac:dyDescent="0.2">
      <c r="A33" s="14" t="s">
        <v>105</v>
      </c>
      <c r="B33" s="15" t="s">
        <v>106</v>
      </c>
      <c r="C33" s="26"/>
      <c r="D33" s="176"/>
      <c r="E33" s="171"/>
      <c r="F33" s="29">
        <v>0</v>
      </c>
    </row>
    <row r="34" spans="1:6" x14ac:dyDescent="0.2">
      <c r="A34" s="14" t="s">
        <v>107</v>
      </c>
      <c r="B34" s="15" t="s">
        <v>108</v>
      </c>
      <c r="C34" s="26"/>
      <c r="D34" s="169"/>
      <c r="E34" s="171"/>
      <c r="F34" s="29">
        <v>0</v>
      </c>
    </row>
    <row r="35" spans="1:6" x14ac:dyDescent="0.2">
      <c r="A35" s="14" t="s">
        <v>109</v>
      </c>
      <c r="B35" s="15" t="s">
        <v>110</v>
      </c>
      <c r="C35" s="26"/>
      <c r="D35" s="169"/>
      <c r="E35" s="171"/>
      <c r="F35" s="29">
        <v>0</v>
      </c>
    </row>
    <row r="36" spans="1:6" x14ac:dyDescent="0.2">
      <c r="A36" s="14" t="s">
        <v>111</v>
      </c>
      <c r="B36" s="15" t="s">
        <v>112</v>
      </c>
      <c r="C36" s="26"/>
      <c r="D36" s="169"/>
      <c r="E36" s="171"/>
      <c r="F36" s="29">
        <v>0</v>
      </c>
    </row>
    <row r="37" spans="1:6" x14ac:dyDescent="0.2">
      <c r="A37" s="14" t="s">
        <v>113</v>
      </c>
      <c r="B37" s="15" t="s">
        <v>114</v>
      </c>
      <c r="C37" s="26"/>
      <c r="D37" s="169"/>
      <c r="E37" s="171"/>
      <c r="F37" s="29">
        <v>0</v>
      </c>
    </row>
    <row r="38" spans="1:6" x14ac:dyDescent="0.2">
      <c r="A38" s="14" t="s">
        <v>123</v>
      </c>
      <c r="B38" s="15" t="s">
        <v>124</v>
      </c>
      <c r="C38" s="26"/>
      <c r="D38" s="169"/>
      <c r="E38" s="171"/>
      <c r="F38" s="29">
        <v>0</v>
      </c>
    </row>
    <row r="39" spans="1:6" x14ac:dyDescent="0.2">
      <c r="A39" s="14" t="s">
        <v>125</v>
      </c>
      <c r="B39" s="15" t="s">
        <v>126</v>
      </c>
      <c r="C39" s="26"/>
      <c r="D39" s="169"/>
      <c r="E39" s="171"/>
      <c r="F39" s="29">
        <v>0</v>
      </c>
    </row>
    <row r="40" spans="1:6" ht="23.6" x14ac:dyDescent="0.2">
      <c r="A40" s="14" t="s">
        <v>127</v>
      </c>
      <c r="B40" s="15" t="s">
        <v>128</v>
      </c>
      <c r="C40" s="26"/>
      <c r="D40" s="176"/>
      <c r="E40" s="171"/>
      <c r="F40" s="29">
        <v>0</v>
      </c>
    </row>
    <row r="41" spans="1:6" x14ac:dyDescent="0.2">
      <c r="A41" s="14" t="s">
        <v>129</v>
      </c>
      <c r="B41" s="15" t="s">
        <v>130</v>
      </c>
      <c r="C41" s="26"/>
      <c r="D41" s="169"/>
      <c r="E41" s="171"/>
      <c r="F41" s="29">
        <v>0</v>
      </c>
    </row>
    <row r="42" spans="1:6" x14ac:dyDescent="0.2">
      <c r="A42" s="13" t="s">
        <v>158</v>
      </c>
      <c r="B42" s="31" t="s">
        <v>159</v>
      </c>
      <c r="C42" s="26"/>
      <c r="D42" s="170">
        <f>SUM(C43:C66)</f>
        <v>0</v>
      </c>
      <c r="E42" s="171"/>
      <c r="F42" s="29">
        <v>0</v>
      </c>
    </row>
    <row r="43" spans="1:6" x14ac:dyDescent="0.2">
      <c r="A43" s="14" t="s">
        <v>160</v>
      </c>
      <c r="B43" s="32" t="s">
        <v>161</v>
      </c>
      <c r="C43" s="26"/>
      <c r="D43" s="169"/>
      <c r="E43" s="171"/>
      <c r="F43" s="29">
        <v>0</v>
      </c>
    </row>
    <row r="44" spans="1:6" x14ac:dyDescent="0.2">
      <c r="A44" s="14" t="s">
        <v>162</v>
      </c>
      <c r="B44" s="15" t="s">
        <v>163</v>
      </c>
      <c r="C44" s="26"/>
      <c r="D44" s="169"/>
      <c r="E44" s="171"/>
      <c r="F44" s="29">
        <v>0</v>
      </c>
    </row>
    <row r="45" spans="1:6" x14ac:dyDescent="0.2">
      <c r="A45" s="14" t="s">
        <v>164</v>
      </c>
      <c r="B45" s="15" t="s">
        <v>165</v>
      </c>
      <c r="C45" s="26"/>
      <c r="D45" s="169"/>
      <c r="E45" s="170"/>
      <c r="F45" s="29">
        <v>0</v>
      </c>
    </row>
    <row r="46" spans="1:6" x14ac:dyDescent="0.2">
      <c r="A46" s="14" t="s">
        <v>166</v>
      </c>
      <c r="B46" s="15" t="s">
        <v>167</v>
      </c>
      <c r="C46" s="26"/>
      <c r="D46" s="176"/>
      <c r="E46" s="171"/>
      <c r="F46" s="29">
        <v>0</v>
      </c>
    </row>
    <row r="47" spans="1:6" x14ac:dyDescent="0.2">
      <c r="A47" s="14" t="s">
        <v>168</v>
      </c>
      <c r="B47" s="15" t="s">
        <v>169</v>
      </c>
      <c r="C47" s="26"/>
      <c r="D47" s="169"/>
      <c r="E47" s="171"/>
      <c r="F47" s="29">
        <v>0</v>
      </c>
    </row>
    <row r="48" spans="1:6" x14ac:dyDescent="0.2">
      <c r="A48" s="14" t="s">
        <v>170</v>
      </c>
      <c r="B48" s="15" t="s">
        <v>171</v>
      </c>
      <c r="C48" s="26"/>
      <c r="D48" s="169"/>
      <c r="E48" s="171"/>
      <c r="F48" s="29">
        <v>0</v>
      </c>
    </row>
    <row r="49" spans="1:6" x14ac:dyDescent="0.2">
      <c r="A49" s="14" t="s">
        <v>172</v>
      </c>
      <c r="B49" s="15" t="s">
        <v>173</v>
      </c>
      <c r="C49" s="26"/>
      <c r="D49" s="169"/>
      <c r="E49" s="171"/>
      <c r="F49" s="29">
        <v>0</v>
      </c>
    </row>
    <row r="50" spans="1:6" x14ac:dyDescent="0.2">
      <c r="A50" s="14" t="s">
        <v>174</v>
      </c>
      <c r="B50" s="15" t="s">
        <v>175</v>
      </c>
      <c r="C50" s="26"/>
      <c r="D50" s="169"/>
      <c r="E50" s="171"/>
      <c r="F50" s="29">
        <v>0</v>
      </c>
    </row>
    <row r="51" spans="1:6" x14ac:dyDescent="0.2">
      <c r="A51" s="14" t="s">
        <v>182</v>
      </c>
      <c r="B51" s="15" t="s">
        <v>183</v>
      </c>
      <c r="C51" s="26"/>
      <c r="D51" s="169"/>
      <c r="E51" s="171"/>
      <c r="F51" s="29">
        <v>0</v>
      </c>
    </row>
    <row r="52" spans="1:6" x14ac:dyDescent="0.2">
      <c r="A52" s="14" t="s">
        <v>184</v>
      </c>
      <c r="B52" s="15" t="s">
        <v>185</v>
      </c>
      <c r="C52" s="26"/>
      <c r="D52" s="169"/>
      <c r="E52" s="171"/>
      <c r="F52" s="29">
        <v>0</v>
      </c>
    </row>
    <row r="53" spans="1:6" x14ac:dyDescent="0.2">
      <c r="A53" s="14" t="s">
        <v>186</v>
      </c>
      <c r="B53" s="15" t="s">
        <v>187</v>
      </c>
      <c r="C53" s="26"/>
      <c r="D53" s="169"/>
      <c r="E53" s="171"/>
      <c r="F53" s="29">
        <v>0</v>
      </c>
    </row>
    <row r="54" spans="1:6" x14ac:dyDescent="0.2">
      <c r="A54" s="14" t="s">
        <v>188</v>
      </c>
      <c r="B54" s="15" t="s">
        <v>189</v>
      </c>
      <c r="C54" s="26"/>
      <c r="D54" s="169"/>
      <c r="E54" s="171"/>
      <c r="F54" s="29">
        <v>0</v>
      </c>
    </row>
    <row r="55" spans="1:6" x14ac:dyDescent="0.2">
      <c r="A55" s="14" t="s">
        <v>190</v>
      </c>
      <c r="B55" s="15" t="s">
        <v>191</v>
      </c>
      <c r="C55" s="26"/>
      <c r="D55" s="176"/>
      <c r="E55" s="171"/>
      <c r="F55" s="29">
        <v>0</v>
      </c>
    </row>
    <row r="56" spans="1:6" x14ac:dyDescent="0.2">
      <c r="A56" s="14" t="s">
        <v>192</v>
      </c>
      <c r="B56" s="15" t="s">
        <v>159</v>
      </c>
      <c r="C56" s="26"/>
      <c r="D56" s="169"/>
      <c r="E56" s="171"/>
      <c r="F56" s="29">
        <v>0</v>
      </c>
    </row>
    <row r="57" spans="1:6" x14ac:dyDescent="0.2">
      <c r="A57" s="14" t="s">
        <v>193</v>
      </c>
      <c r="B57" s="15" t="s">
        <v>194</v>
      </c>
      <c r="C57" s="26"/>
      <c r="D57" s="169"/>
      <c r="E57" s="171"/>
      <c r="F57" s="29">
        <v>0</v>
      </c>
    </row>
    <row r="58" spans="1:6" x14ac:dyDescent="0.2">
      <c r="A58" s="14" t="s">
        <v>195</v>
      </c>
      <c r="B58" s="15" t="s">
        <v>196</v>
      </c>
      <c r="C58" s="26"/>
      <c r="D58" s="169"/>
      <c r="E58" s="171"/>
      <c r="F58" s="29">
        <v>0</v>
      </c>
    </row>
    <row r="59" spans="1:6" x14ac:dyDescent="0.2">
      <c r="A59" s="13" t="s">
        <v>197</v>
      </c>
      <c r="B59" s="25" t="s">
        <v>5</v>
      </c>
      <c r="C59" s="26"/>
      <c r="D59" s="176"/>
      <c r="E59" s="171"/>
      <c r="F59" s="29">
        <v>0</v>
      </c>
    </row>
    <row r="60" spans="1:6" x14ac:dyDescent="0.2">
      <c r="A60" s="14" t="s">
        <v>198</v>
      </c>
      <c r="B60" s="15" t="s">
        <v>199</v>
      </c>
      <c r="C60" s="26"/>
      <c r="D60" s="169"/>
      <c r="E60" s="171"/>
      <c r="F60" s="29">
        <v>0</v>
      </c>
    </row>
    <row r="61" spans="1:6" x14ac:dyDescent="0.2">
      <c r="A61" s="14" t="s">
        <v>200</v>
      </c>
      <c r="B61" s="15" t="s">
        <v>201</v>
      </c>
      <c r="C61" s="26"/>
      <c r="D61" s="169"/>
      <c r="E61" s="171"/>
      <c r="F61" s="29">
        <v>0</v>
      </c>
    </row>
    <row r="62" spans="1:6" x14ac:dyDescent="0.2">
      <c r="A62" s="14" t="s">
        <v>202</v>
      </c>
      <c r="B62" s="15" t="s">
        <v>203</v>
      </c>
      <c r="C62" s="26"/>
      <c r="D62" s="169"/>
      <c r="E62" s="171"/>
      <c r="F62" s="29">
        <v>0</v>
      </c>
    </row>
    <row r="63" spans="1:6" x14ac:dyDescent="0.2">
      <c r="A63" s="13" t="s">
        <v>204</v>
      </c>
      <c r="B63" s="25" t="s">
        <v>6</v>
      </c>
      <c r="C63" s="26"/>
      <c r="D63" s="169"/>
      <c r="E63" s="171"/>
      <c r="F63" s="29">
        <v>0</v>
      </c>
    </row>
    <row r="64" spans="1:6" x14ac:dyDescent="0.2">
      <c r="A64" s="14" t="s">
        <v>205</v>
      </c>
      <c r="B64" s="15" t="s">
        <v>206</v>
      </c>
      <c r="C64" s="26"/>
      <c r="D64" s="169"/>
      <c r="E64" s="171"/>
      <c r="F64" s="29">
        <v>0</v>
      </c>
    </row>
    <row r="65" spans="1:6" x14ac:dyDescent="0.2">
      <c r="A65" s="14" t="s">
        <v>207</v>
      </c>
      <c r="B65" s="15" t="s">
        <v>208</v>
      </c>
      <c r="C65" s="26"/>
      <c r="D65" s="169"/>
      <c r="E65" s="171"/>
      <c r="F65" s="29">
        <v>0</v>
      </c>
    </row>
    <row r="66" spans="1:6" x14ac:dyDescent="0.2">
      <c r="A66" s="16" t="s">
        <v>209</v>
      </c>
      <c r="B66" s="21" t="s">
        <v>7</v>
      </c>
      <c r="C66" s="22"/>
      <c r="D66" s="167"/>
      <c r="E66" s="168">
        <f>SUM(D67:D170)</f>
        <v>0</v>
      </c>
      <c r="F66" s="24">
        <v>0</v>
      </c>
    </row>
    <row r="67" spans="1:6" ht="23.6" x14ac:dyDescent="0.2">
      <c r="A67" s="13" t="s">
        <v>210</v>
      </c>
      <c r="B67" s="25" t="s">
        <v>211</v>
      </c>
      <c r="C67" s="26"/>
      <c r="D67" s="170">
        <f>SUM(C68:C83)</f>
        <v>0</v>
      </c>
      <c r="E67" s="171"/>
      <c r="F67" s="29">
        <v>0</v>
      </c>
    </row>
    <row r="68" spans="1:6" x14ac:dyDescent="0.2">
      <c r="A68" s="14" t="s">
        <v>212</v>
      </c>
      <c r="B68" s="15" t="s">
        <v>213</v>
      </c>
      <c r="C68" s="26"/>
      <c r="D68" s="169"/>
      <c r="E68" s="171"/>
      <c r="F68" s="29">
        <v>0</v>
      </c>
    </row>
    <row r="69" spans="1:6" x14ac:dyDescent="0.2">
      <c r="A69" s="14" t="s">
        <v>214</v>
      </c>
      <c r="B69" s="15" t="s">
        <v>215</v>
      </c>
      <c r="C69" s="26"/>
      <c r="D69" s="169"/>
      <c r="E69" s="171"/>
      <c r="F69" s="29">
        <v>0</v>
      </c>
    </row>
    <row r="70" spans="1:6" x14ac:dyDescent="0.2">
      <c r="A70" s="14" t="s">
        <v>216</v>
      </c>
      <c r="B70" s="15" t="s">
        <v>217</v>
      </c>
      <c r="C70" s="26"/>
      <c r="D70" s="176"/>
      <c r="E70" s="171"/>
      <c r="F70" s="29">
        <v>0</v>
      </c>
    </row>
    <row r="71" spans="1:6" x14ac:dyDescent="0.2">
      <c r="A71" s="14" t="s">
        <v>218</v>
      </c>
      <c r="B71" s="15" t="s">
        <v>219</v>
      </c>
      <c r="C71" s="26"/>
      <c r="D71" s="169"/>
      <c r="E71" s="171"/>
      <c r="F71" s="29">
        <v>0</v>
      </c>
    </row>
    <row r="72" spans="1:6" x14ac:dyDescent="0.2">
      <c r="A72" s="14" t="s">
        <v>220</v>
      </c>
      <c r="B72" s="15" t="s">
        <v>221</v>
      </c>
      <c r="C72" s="26"/>
      <c r="D72" s="169"/>
      <c r="E72" s="171"/>
      <c r="F72" s="29">
        <v>0</v>
      </c>
    </row>
    <row r="73" spans="1:6" x14ac:dyDescent="0.2">
      <c r="A73" s="14" t="s">
        <v>222</v>
      </c>
      <c r="B73" s="15" t="s">
        <v>223</v>
      </c>
      <c r="C73" s="26"/>
      <c r="D73" s="169"/>
      <c r="E73" s="171"/>
      <c r="F73" s="29">
        <v>0</v>
      </c>
    </row>
    <row r="74" spans="1:6" ht="23.6" x14ac:dyDescent="0.2">
      <c r="A74" s="14" t="s">
        <v>224</v>
      </c>
      <c r="B74" s="15" t="s">
        <v>225</v>
      </c>
      <c r="C74" s="26"/>
      <c r="D74" s="169"/>
      <c r="E74" s="171"/>
      <c r="F74" s="29">
        <v>0</v>
      </c>
    </row>
    <row r="75" spans="1:6" ht="23.6" x14ac:dyDescent="0.2">
      <c r="A75" s="14" t="s">
        <v>226</v>
      </c>
      <c r="B75" s="15" t="s">
        <v>227</v>
      </c>
      <c r="C75" s="26"/>
      <c r="D75" s="169"/>
      <c r="E75" s="171"/>
      <c r="F75" s="29">
        <v>0</v>
      </c>
    </row>
    <row r="76" spans="1:6" x14ac:dyDescent="0.2">
      <c r="A76" s="14" t="s">
        <v>228</v>
      </c>
      <c r="B76" s="15" t="s">
        <v>229</v>
      </c>
      <c r="C76" s="26"/>
      <c r="D76" s="169"/>
      <c r="E76" s="171"/>
      <c r="F76" s="29">
        <v>0</v>
      </c>
    </row>
    <row r="77" spans="1:6" x14ac:dyDescent="0.2">
      <c r="A77" s="14" t="s">
        <v>230</v>
      </c>
      <c r="B77" s="15" t="s">
        <v>231</v>
      </c>
      <c r="C77" s="26"/>
      <c r="D77" s="169"/>
      <c r="E77" s="171"/>
      <c r="F77" s="29">
        <v>0</v>
      </c>
    </row>
    <row r="78" spans="1:6" x14ac:dyDescent="0.2">
      <c r="A78" s="14" t="s">
        <v>232</v>
      </c>
      <c r="B78" s="15" t="s">
        <v>233</v>
      </c>
      <c r="C78" s="26"/>
      <c r="D78" s="169"/>
      <c r="E78" s="171"/>
      <c r="F78" s="29">
        <v>0</v>
      </c>
    </row>
    <row r="79" spans="1:6" x14ac:dyDescent="0.2">
      <c r="A79" s="14" t="s">
        <v>234</v>
      </c>
      <c r="B79" s="15" t="s">
        <v>235</v>
      </c>
      <c r="C79" s="26"/>
      <c r="D79" s="169"/>
      <c r="E79" s="171"/>
      <c r="F79" s="29">
        <v>0</v>
      </c>
    </row>
    <row r="80" spans="1:6" x14ac:dyDescent="0.2">
      <c r="A80" s="14" t="s">
        <v>236</v>
      </c>
      <c r="B80" s="15" t="s">
        <v>237</v>
      </c>
      <c r="C80" s="26"/>
      <c r="D80" s="176"/>
      <c r="E80" s="171"/>
      <c r="F80" s="29">
        <v>0</v>
      </c>
    </row>
    <row r="81" spans="1:6" x14ac:dyDescent="0.2">
      <c r="A81" s="14" t="s">
        <v>238</v>
      </c>
      <c r="B81" s="15" t="s">
        <v>239</v>
      </c>
      <c r="C81" s="26"/>
      <c r="D81" s="169"/>
      <c r="E81" s="171"/>
      <c r="F81" s="29">
        <v>0</v>
      </c>
    </row>
    <row r="82" spans="1:6" x14ac:dyDescent="0.2">
      <c r="A82" s="14" t="s">
        <v>240</v>
      </c>
      <c r="B82" s="15" t="s">
        <v>241</v>
      </c>
      <c r="C82" s="26"/>
      <c r="D82" s="169"/>
      <c r="E82" s="171"/>
      <c r="F82" s="29">
        <v>0</v>
      </c>
    </row>
    <row r="83" spans="1:6" x14ac:dyDescent="0.2">
      <c r="A83" s="14" t="s">
        <v>242</v>
      </c>
      <c r="B83" s="15" t="s">
        <v>243</v>
      </c>
      <c r="C83" s="26"/>
      <c r="D83" s="169"/>
      <c r="E83" s="171"/>
      <c r="F83" s="29">
        <v>0</v>
      </c>
    </row>
    <row r="84" spans="1:6" x14ac:dyDescent="0.2">
      <c r="A84" s="13" t="s">
        <v>244</v>
      </c>
      <c r="B84" s="25" t="s">
        <v>8</v>
      </c>
      <c r="C84" s="26"/>
      <c r="D84" s="170">
        <f>SUM(C85:C93)</f>
        <v>0</v>
      </c>
      <c r="E84" s="171"/>
      <c r="F84" s="29">
        <v>0</v>
      </c>
    </row>
    <row r="85" spans="1:6" x14ac:dyDescent="0.2">
      <c r="A85" s="14" t="s">
        <v>245</v>
      </c>
      <c r="B85" s="15" t="s">
        <v>246</v>
      </c>
      <c r="C85" s="26"/>
      <c r="D85" s="169"/>
      <c r="E85" s="171"/>
      <c r="F85" s="29">
        <v>0</v>
      </c>
    </row>
    <row r="86" spans="1:6" x14ac:dyDescent="0.2">
      <c r="A86" s="14" t="s">
        <v>247</v>
      </c>
      <c r="B86" s="15" t="s">
        <v>248</v>
      </c>
      <c r="C86" s="26"/>
      <c r="D86" s="169"/>
      <c r="E86" s="171"/>
      <c r="F86" s="29">
        <v>0</v>
      </c>
    </row>
    <row r="87" spans="1:6" x14ac:dyDescent="0.2">
      <c r="A87" s="14" t="s">
        <v>249</v>
      </c>
      <c r="B87" s="15" t="s">
        <v>250</v>
      </c>
      <c r="C87" s="26"/>
      <c r="D87" s="169"/>
      <c r="E87" s="171"/>
      <c r="F87" s="29">
        <v>0</v>
      </c>
    </row>
    <row r="88" spans="1:6" x14ac:dyDescent="0.2">
      <c r="A88" s="14" t="s">
        <v>251</v>
      </c>
      <c r="B88" s="15" t="s">
        <v>252</v>
      </c>
      <c r="C88" s="26"/>
      <c r="D88" s="176"/>
      <c r="E88" s="171"/>
      <c r="F88" s="29">
        <v>0</v>
      </c>
    </row>
    <row r="89" spans="1:6" x14ac:dyDescent="0.2">
      <c r="A89" s="14" t="s">
        <v>253</v>
      </c>
      <c r="B89" s="15" t="s">
        <v>254</v>
      </c>
      <c r="C89" s="26"/>
      <c r="D89" s="169"/>
      <c r="E89" s="171"/>
      <c r="F89" s="29">
        <v>0</v>
      </c>
    </row>
    <row r="90" spans="1:6" x14ac:dyDescent="0.2">
      <c r="A90" s="14" t="s">
        <v>255</v>
      </c>
      <c r="B90" s="15" t="s">
        <v>256</v>
      </c>
      <c r="C90" s="26"/>
      <c r="D90" s="169"/>
      <c r="E90" s="171"/>
      <c r="F90" s="29">
        <v>0</v>
      </c>
    </row>
    <row r="91" spans="1:6" x14ac:dyDescent="0.2">
      <c r="A91" s="14" t="s">
        <v>257</v>
      </c>
      <c r="B91" s="15" t="s">
        <v>258</v>
      </c>
      <c r="C91" s="26"/>
      <c r="D91" s="176"/>
      <c r="E91" s="171"/>
      <c r="F91" s="29">
        <v>0</v>
      </c>
    </row>
    <row r="92" spans="1:6" x14ac:dyDescent="0.2">
      <c r="A92" s="14" t="s">
        <v>259</v>
      </c>
      <c r="B92" s="15" t="s">
        <v>260</v>
      </c>
      <c r="C92" s="26"/>
      <c r="D92" s="169"/>
      <c r="E92" s="171"/>
      <c r="F92" s="29">
        <v>0</v>
      </c>
    </row>
    <row r="93" spans="1:6" x14ac:dyDescent="0.2">
      <c r="A93" s="14" t="s">
        <v>261</v>
      </c>
      <c r="B93" s="15" t="s">
        <v>262</v>
      </c>
      <c r="C93" s="26"/>
      <c r="D93" s="169"/>
      <c r="E93" s="171"/>
      <c r="F93" s="29">
        <v>0</v>
      </c>
    </row>
    <row r="94" spans="1:6" x14ac:dyDescent="0.2">
      <c r="A94" s="13" t="s">
        <v>263</v>
      </c>
      <c r="B94" s="25" t="s">
        <v>1651</v>
      </c>
      <c r="C94" s="26"/>
      <c r="D94" s="170">
        <f>SUM(C95:C110)</f>
        <v>0</v>
      </c>
      <c r="E94" s="171"/>
      <c r="F94" s="29">
        <v>0</v>
      </c>
    </row>
    <row r="95" spans="1:6" ht="23.6" x14ac:dyDescent="0.2">
      <c r="A95" s="14" t="s">
        <v>264</v>
      </c>
      <c r="B95" s="15" t="s">
        <v>265</v>
      </c>
      <c r="C95" s="26"/>
      <c r="D95" s="169"/>
      <c r="E95" s="171"/>
      <c r="F95" s="29">
        <v>0</v>
      </c>
    </row>
    <row r="96" spans="1:6" ht="23.6" x14ac:dyDescent="0.2">
      <c r="A96" s="14" t="s">
        <v>266</v>
      </c>
      <c r="B96" s="15" t="s">
        <v>267</v>
      </c>
      <c r="C96" s="26"/>
      <c r="D96" s="169"/>
      <c r="E96" s="171"/>
      <c r="F96" s="29">
        <v>0</v>
      </c>
    </row>
    <row r="97" spans="1:6" x14ac:dyDescent="0.2">
      <c r="A97" s="14" t="s">
        <v>268</v>
      </c>
      <c r="B97" s="15" t="s">
        <v>269</v>
      </c>
      <c r="C97" s="26"/>
      <c r="D97" s="176"/>
      <c r="E97" s="171"/>
      <c r="F97" s="29">
        <v>0</v>
      </c>
    </row>
    <row r="98" spans="1:6" x14ac:dyDescent="0.2">
      <c r="A98" s="14" t="s">
        <v>270</v>
      </c>
      <c r="B98" s="15" t="s">
        <v>271</v>
      </c>
      <c r="C98" s="26"/>
      <c r="D98" s="169"/>
      <c r="E98" s="171"/>
      <c r="F98" s="29">
        <v>0</v>
      </c>
    </row>
    <row r="99" spans="1:6" x14ac:dyDescent="0.2">
      <c r="A99" s="14" t="s">
        <v>272</v>
      </c>
      <c r="B99" s="15" t="s">
        <v>273</v>
      </c>
      <c r="C99" s="26"/>
      <c r="D99" s="169"/>
      <c r="E99" s="171"/>
      <c r="F99" s="29">
        <v>0</v>
      </c>
    </row>
    <row r="100" spans="1:6" ht="23.6" x14ac:dyDescent="0.2">
      <c r="A100" s="14" t="s">
        <v>274</v>
      </c>
      <c r="B100" s="15" t="s">
        <v>275</v>
      </c>
      <c r="C100" s="26"/>
      <c r="D100" s="169"/>
      <c r="E100" s="171"/>
      <c r="F100" s="29">
        <v>0</v>
      </c>
    </row>
    <row r="101" spans="1:6" ht="23.6" x14ac:dyDescent="0.2">
      <c r="A101" s="14" t="s">
        <v>276</v>
      </c>
      <c r="B101" s="15" t="s">
        <v>277</v>
      </c>
      <c r="C101" s="26"/>
      <c r="D101" s="176"/>
      <c r="E101" s="171"/>
      <c r="F101" s="29">
        <v>0</v>
      </c>
    </row>
    <row r="102" spans="1:6" ht="23.6" x14ac:dyDescent="0.2">
      <c r="A102" s="14" t="s">
        <v>278</v>
      </c>
      <c r="B102" s="15" t="s">
        <v>279</v>
      </c>
      <c r="C102" s="26"/>
      <c r="D102" s="169"/>
      <c r="E102" s="171"/>
      <c r="F102" s="29">
        <v>0</v>
      </c>
    </row>
    <row r="103" spans="1:6" ht="23.6" x14ac:dyDescent="0.2">
      <c r="A103" s="14" t="s">
        <v>280</v>
      </c>
      <c r="B103" s="15" t="s">
        <v>281</v>
      </c>
      <c r="C103" s="26"/>
      <c r="D103" s="169"/>
      <c r="E103" s="171"/>
      <c r="F103" s="29">
        <v>0</v>
      </c>
    </row>
    <row r="104" spans="1:6" ht="23.6" x14ac:dyDescent="0.2">
      <c r="A104" s="14" t="s">
        <v>282</v>
      </c>
      <c r="B104" s="15" t="s">
        <v>283</v>
      </c>
      <c r="C104" s="26"/>
      <c r="D104" s="169"/>
      <c r="E104" s="171"/>
      <c r="F104" s="29">
        <v>0</v>
      </c>
    </row>
    <row r="105" spans="1:6" ht="23.6" x14ac:dyDescent="0.2">
      <c r="A105" s="14" t="s">
        <v>284</v>
      </c>
      <c r="B105" s="15" t="s">
        <v>285</v>
      </c>
      <c r="C105" s="26"/>
      <c r="D105" s="169"/>
      <c r="E105" s="171"/>
      <c r="F105" s="29">
        <v>0</v>
      </c>
    </row>
    <row r="106" spans="1:6" ht="23.6" x14ac:dyDescent="0.2">
      <c r="A106" s="14" t="s">
        <v>286</v>
      </c>
      <c r="B106" s="15" t="s">
        <v>287</v>
      </c>
      <c r="C106" s="26"/>
      <c r="D106" s="169"/>
      <c r="E106" s="171"/>
      <c r="F106" s="29">
        <v>0</v>
      </c>
    </row>
    <row r="107" spans="1:6" ht="23.6" x14ac:dyDescent="0.2">
      <c r="A107" s="14" t="s">
        <v>288</v>
      </c>
      <c r="B107" s="15" t="s">
        <v>289</v>
      </c>
      <c r="C107" s="26"/>
      <c r="D107" s="169"/>
      <c r="E107" s="171"/>
      <c r="F107" s="29">
        <v>0</v>
      </c>
    </row>
    <row r="108" spans="1:6" ht="23.6" x14ac:dyDescent="0.2">
      <c r="A108" s="14" t="s">
        <v>290</v>
      </c>
      <c r="B108" s="15" t="s">
        <v>291</v>
      </c>
      <c r="C108" s="26"/>
      <c r="D108" s="169"/>
      <c r="E108" s="171"/>
      <c r="F108" s="29">
        <v>0</v>
      </c>
    </row>
    <row r="109" spans="1:6" x14ac:dyDescent="0.2">
      <c r="A109" s="14" t="s">
        <v>296</v>
      </c>
      <c r="B109" s="15" t="s">
        <v>297</v>
      </c>
      <c r="C109" s="26"/>
      <c r="D109" s="169"/>
      <c r="E109" s="171"/>
      <c r="F109" s="29">
        <v>0</v>
      </c>
    </row>
    <row r="110" spans="1:6" x14ac:dyDescent="0.2">
      <c r="A110" s="14" t="s">
        <v>298</v>
      </c>
      <c r="B110" s="15" t="s">
        <v>299</v>
      </c>
      <c r="C110" s="26"/>
      <c r="D110" s="169"/>
      <c r="E110" s="171"/>
      <c r="F110" s="29">
        <v>0</v>
      </c>
    </row>
    <row r="111" spans="1:6" x14ac:dyDescent="0.2">
      <c r="A111" s="13" t="s">
        <v>300</v>
      </c>
      <c r="B111" s="25" t="s">
        <v>301</v>
      </c>
      <c r="C111" s="34"/>
      <c r="D111" s="170">
        <f>SUM(C112:C129)</f>
        <v>0</v>
      </c>
      <c r="E111" s="170"/>
      <c r="F111" s="29">
        <v>0</v>
      </c>
    </row>
    <row r="112" spans="1:6" x14ac:dyDescent="0.2">
      <c r="A112" s="14" t="s">
        <v>302</v>
      </c>
      <c r="B112" s="15" t="s">
        <v>303</v>
      </c>
      <c r="C112" s="26"/>
      <c r="D112" s="176"/>
      <c r="E112" s="171"/>
      <c r="F112" s="29">
        <v>0</v>
      </c>
    </row>
    <row r="113" spans="1:6" x14ac:dyDescent="0.2">
      <c r="A113" s="14" t="s">
        <v>304</v>
      </c>
      <c r="B113" s="15" t="s">
        <v>305</v>
      </c>
      <c r="C113" s="26"/>
      <c r="D113" s="169"/>
      <c r="E113" s="171"/>
      <c r="F113" s="29">
        <v>0</v>
      </c>
    </row>
    <row r="114" spans="1:6" x14ac:dyDescent="0.2">
      <c r="A114" s="14" t="s">
        <v>306</v>
      </c>
      <c r="B114" s="15" t="s">
        <v>307</v>
      </c>
      <c r="C114" s="26"/>
      <c r="D114" s="169"/>
      <c r="E114" s="171"/>
      <c r="F114" s="29">
        <v>0</v>
      </c>
    </row>
    <row r="115" spans="1:6" x14ac:dyDescent="0.2">
      <c r="A115" s="14" t="s">
        <v>308</v>
      </c>
      <c r="B115" s="15" t="s">
        <v>309</v>
      </c>
      <c r="C115" s="26"/>
      <c r="D115" s="169"/>
      <c r="E115" s="171"/>
      <c r="F115" s="29">
        <v>0</v>
      </c>
    </row>
    <row r="116" spans="1:6" x14ac:dyDescent="0.2">
      <c r="A116" s="14" t="s">
        <v>310</v>
      </c>
      <c r="B116" s="15" t="s">
        <v>311</v>
      </c>
      <c r="C116" s="26"/>
      <c r="D116" s="169"/>
      <c r="E116" s="171"/>
      <c r="F116" s="29">
        <v>0</v>
      </c>
    </row>
    <row r="117" spans="1:6" x14ac:dyDescent="0.2">
      <c r="A117" s="14" t="s">
        <v>312</v>
      </c>
      <c r="B117" s="15" t="s">
        <v>313</v>
      </c>
      <c r="C117" s="26"/>
      <c r="D117" s="169"/>
      <c r="E117" s="171"/>
      <c r="F117" s="29">
        <v>0</v>
      </c>
    </row>
    <row r="118" spans="1:6" x14ac:dyDescent="0.2">
      <c r="A118" s="14" t="s">
        <v>314</v>
      </c>
      <c r="B118" s="15" t="s">
        <v>315</v>
      </c>
      <c r="C118" s="26"/>
      <c r="D118" s="169"/>
      <c r="E118" s="171"/>
      <c r="F118" s="29">
        <v>0</v>
      </c>
    </row>
    <row r="119" spans="1:6" x14ac:dyDescent="0.2">
      <c r="A119" s="14" t="s">
        <v>316</v>
      </c>
      <c r="B119" s="15" t="s">
        <v>317</v>
      </c>
      <c r="C119" s="26"/>
      <c r="D119" s="169"/>
      <c r="E119" s="171"/>
      <c r="F119" s="29">
        <v>0</v>
      </c>
    </row>
    <row r="120" spans="1:6" x14ac:dyDescent="0.2">
      <c r="A120" s="14" t="s">
        <v>318</v>
      </c>
      <c r="B120" s="15" t="s">
        <v>319</v>
      </c>
      <c r="C120" s="26"/>
      <c r="D120" s="169"/>
      <c r="E120" s="171"/>
      <c r="F120" s="29">
        <v>0</v>
      </c>
    </row>
    <row r="121" spans="1:6" x14ac:dyDescent="0.2">
      <c r="A121" s="14" t="s">
        <v>320</v>
      </c>
      <c r="B121" s="15" t="s">
        <v>321</v>
      </c>
      <c r="C121" s="26"/>
      <c r="D121" s="169"/>
      <c r="E121" s="171"/>
      <c r="F121" s="29">
        <v>0</v>
      </c>
    </row>
    <row r="122" spans="1:6" x14ac:dyDescent="0.2">
      <c r="A122" s="14" t="s">
        <v>322</v>
      </c>
      <c r="B122" s="15" t="s">
        <v>323</v>
      </c>
      <c r="C122" s="26"/>
      <c r="D122" s="176"/>
      <c r="E122" s="171"/>
      <c r="F122" s="29">
        <v>0</v>
      </c>
    </row>
    <row r="123" spans="1:6" x14ac:dyDescent="0.2">
      <c r="A123" s="14" t="s">
        <v>324</v>
      </c>
      <c r="B123" s="15" t="s">
        <v>325</v>
      </c>
      <c r="C123" s="26"/>
      <c r="D123" s="169"/>
      <c r="E123" s="171"/>
      <c r="F123" s="29">
        <v>0</v>
      </c>
    </row>
    <row r="124" spans="1:6" x14ac:dyDescent="0.2">
      <c r="A124" s="14" t="s">
        <v>326</v>
      </c>
      <c r="B124" s="15" t="s">
        <v>327</v>
      </c>
      <c r="C124" s="26"/>
      <c r="D124" s="169"/>
      <c r="E124" s="171"/>
      <c r="F124" s="29">
        <v>0</v>
      </c>
    </row>
    <row r="125" spans="1:6" x14ac:dyDescent="0.2">
      <c r="A125" s="14" t="s">
        <v>328</v>
      </c>
      <c r="B125" s="15" t="s">
        <v>329</v>
      </c>
      <c r="C125" s="26"/>
      <c r="D125" s="169"/>
      <c r="E125" s="171"/>
      <c r="F125" s="29">
        <v>0</v>
      </c>
    </row>
    <row r="126" spans="1:6" x14ac:dyDescent="0.2">
      <c r="A126" s="14" t="s">
        <v>330</v>
      </c>
      <c r="B126" s="15" t="s">
        <v>331</v>
      </c>
      <c r="C126" s="26"/>
      <c r="D126" s="169"/>
      <c r="E126" s="171"/>
      <c r="F126" s="29">
        <v>0</v>
      </c>
    </row>
    <row r="127" spans="1:6" x14ac:dyDescent="0.2">
      <c r="A127" s="14" t="s">
        <v>332</v>
      </c>
      <c r="B127" s="15" t="s">
        <v>333</v>
      </c>
      <c r="C127" s="26"/>
      <c r="D127" s="169"/>
      <c r="E127" s="171"/>
      <c r="F127" s="29">
        <v>0</v>
      </c>
    </row>
    <row r="128" spans="1:6" x14ac:dyDescent="0.2">
      <c r="A128" s="14" t="s">
        <v>334</v>
      </c>
      <c r="B128" s="15" t="s">
        <v>335</v>
      </c>
      <c r="C128" s="26"/>
      <c r="D128" s="169"/>
      <c r="E128" s="171"/>
      <c r="F128" s="29">
        <v>0</v>
      </c>
    </row>
    <row r="129" spans="1:6" x14ac:dyDescent="0.2">
      <c r="A129" s="14" t="s">
        <v>336</v>
      </c>
      <c r="B129" s="15" t="s">
        <v>337</v>
      </c>
      <c r="C129" s="26"/>
      <c r="D129" s="169"/>
      <c r="E129" s="171"/>
      <c r="F129" s="29">
        <v>0</v>
      </c>
    </row>
    <row r="130" spans="1:6" x14ac:dyDescent="0.2">
      <c r="A130" s="13" t="s">
        <v>338</v>
      </c>
      <c r="B130" s="25" t="s">
        <v>339</v>
      </c>
      <c r="C130" s="26"/>
      <c r="D130" s="170">
        <f>SUM(C131:C145)</f>
        <v>0</v>
      </c>
      <c r="E130" s="171"/>
      <c r="F130" s="29">
        <v>0</v>
      </c>
    </row>
    <row r="131" spans="1:6" x14ac:dyDescent="0.2">
      <c r="A131" s="14" t="s">
        <v>340</v>
      </c>
      <c r="B131" s="15" t="s">
        <v>341</v>
      </c>
      <c r="C131" s="26"/>
      <c r="D131" s="169"/>
      <c r="E131" s="171"/>
      <c r="F131" s="29">
        <v>0</v>
      </c>
    </row>
    <row r="132" spans="1:6" x14ac:dyDescent="0.2">
      <c r="A132" s="14" t="s">
        <v>342</v>
      </c>
      <c r="B132" s="15" t="s">
        <v>343</v>
      </c>
      <c r="C132" s="26"/>
      <c r="D132" s="176"/>
      <c r="E132" s="171"/>
      <c r="F132" s="29">
        <v>0</v>
      </c>
    </row>
    <row r="133" spans="1:6" x14ac:dyDescent="0.2">
      <c r="A133" s="14" t="s">
        <v>344</v>
      </c>
      <c r="B133" s="15" t="s">
        <v>345</v>
      </c>
      <c r="C133" s="26"/>
      <c r="D133" s="169"/>
      <c r="E133" s="171"/>
      <c r="F133" s="29">
        <v>0</v>
      </c>
    </row>
    <row r="134" spans="1:6" x14ac:dyDescent="0.2">
      <c r="A134" s="14" t="s">
        <v>346</v>
      </c>
      <c r="B134" s="15" t="s">
        <v>347</v>
      </c>
      <c r="C134" s="26"/>
      <c r="D134" s="169"/>
      <c r="E134" s="171"/>
      <c r="F134" s="29">
        <v>0</v>
      </c>
    </row>
    <row r="135" spans="1:6" x14ac:dyDescent="0.2">
      <c r="A135" s="14" t="s">
        <v>348</v>
      </c>
      <c r="B135" s="15" t="s">
        <v>349</v>
      </c>
      <c r="C135" s="26"/>
      <c r="D135" s="169"/>
      <c r="E135" s="171"/>
      <c r="F135" s="29">
        <v>0</v>
      </c>
    </row>
    <row r="136" spans="1:6" x14ac:dyDescent="0.2">
      <c r="A136" s="14" t="s">
        <v>350</v>
      </c>
      <c r="B136" s="15" t="s">
        <v>351</v>
      </c>
      <c r="C136" s="26"/>
      <c r="D136" s="169"/>
      <c r="E136" s="171"/>
      <c r="F136" s="29">
        <v>0</v>
      </c>
    </row>
    <row r="137" spans="1:6" x14ac:dyDescent="0.2">
      <c r="A137" s="14" t="s">
        <v>352</v>
      </c>
      <c r="B137" s="15" t="s">
        <v>353</v>
      </c>
      <c r="C137" s="26"/>
      <c r="D137" s="169"/>
      <c r="E137" s="171"/>
      <c r="F137" s="29">
        <v>0</v>
      </c>
    </row>
    <row r="138" spans="1:6" x14ac:dyDescent="0.2">
      <c r="A138" s="14" t="s">
        <v>354</v>
      </c>
      <c r="B138" s="15" t="s">
        <v>355</v>
      </c>
      <c r="C138" s="26"/>
      <c r="D138" s="169"/>
      <c r="E138" s="171"/>
      <c r="F138" s="29">
        <v>0</v>
      </c>
    </row>
    <row r="139" spans="1:6" x14ac:dyDescent="0.2">
      <c r="A139" s="14" t="s">
        <v>356</v>
      </c>
      <c r="B139" s="15" t="s">
        <v>357</v>
      </c>
      <c r="C139" s="26"/>
      <c r="D139" s="169"/>
      <c r="E139" s="171"/>
      <c r="F139" s="29">
        <v>0</v>
      </c>
    </row>
    <row r="140" spans="1:6" x14ac:dyDescent="0.2">
      <c r="A140" s="14" t="s">
        <v>358</v>
      </c>
      <c r="B140" s="15" t="s">
        <v>359</v>
      </c>
      <c r="C140" s="26"/>
      <c r="D140" s="169"/>
      <c r="E140" s="171"/>
      <c r="F140" s="29">
        <v>0</v>
      </c>
    </row>
    <row r="141" spans="1:6" x14ac:dyDescent="0.2">
      <c r="A141" s="14" t="s">
        <v>360</v>
      </c>
      <c r="B141" s="15" t="s">
        <v>361</v>
      </c>
      <c r="C141" s="26"/>
      <c r="D141" s="169"/>
      <c r="E141" s="171"/>
      <c r="F141" s="29">
        <v>0</v>
      </c>
    </row>
    <row r="142" spans="1:6" x14ac:dyDescent="0.2">
      <c r="A142" s="14" t="s">
        <v>362</v>
      </c>
      <c r="B142" s="15" t="s">
        <v>363</v>
      </c>
      <c r="C142" s="26"/>
      <c r="D142" s="176"/>
      <c r="E142" s="171"/>
      <c r="F142" s="29">
        <v>0</v>
      </c>
    </row>
    <row r="143" spans="1:6" x14ac:dyDescent="0.2">
      <c r="A143" s="14" t="s">
        <v>364</v>
      </c>
      <c r="B143" s="15" t="s">
        <v>365</v>
      </c>
      <c r="C143" s="26"/>
      <c r="D143" s="169"/>
      <c r="E143" s="171"/>
      <c r="F143" s="29">
        <v>0</v>
      </c>
    </row>
    <row r="144" spans="1:6" x14ac:dyDescent="0.2">
      <c r="A144" s="14" t="s">
        <v>366</v>
      </c>
      <c r="B144" s="15" t="s">
        <v>367</v>
      </c>
      <c r="C144" s="26"/>
      <c r="D144" s="169"/>
      <c r="E144" s="171"/>
      <c r="F144" s="29">
        <v>0</v>
      </c>
    </row>
    <row r="145" spans="1:7" x14ac:dyDescent="0.2">
      <c r="A145" s="14" t="s">
        <v>368</v>
      </c>
      <c r="B145" s="15" t="s">
        <v>369</v>
      </c>
      <c r="C145" s="26"/>
      <c r="D145" s="169"/>
      <c r="E145" s="171"/>
      <c r="F145" s="29">
        <v>0</v>
      </c>
    </row>
    <row r="146" spans="1:7" x14ac:dyDescent="0.2">
      <c r="A146" s="13" t="s">
        <v>370</v>
      </c>
      <c r="B146" s="25" t="s">
        <v>9</v>
      </c>
      <c r="C146" s="26"/>
      <c r="D146" s="170">
        <f>SUM(C147:C151)</f>
        <v>0</v>
      </c>
      <c r="E146" s="171"/>
      <c r="F146" s="29">
        <v>0</v>
      </c>
    </row>
    <row r="147" spans="1:7" x14ac:dyDescent="0.2">
      <c r="A147" s="14" t="s">
        <v>371</v>
      </c>
      <c r="B147" s="15" t="s">
        <v>9</v>
      </c>
      <c r="C147" s="26"/>
      <c r="D147" s="169"/>
      <c r="E147" s="171"/>
      <c r="F147" s="29">
        <v>0</v>
      </c>
    </row>
    <row r="148" spans="1:7" x14ac:dyDescent="0.2">
      <c r="A148" s="14" t="s">
        <v>372</v>
      </c>
      <c r="B148" s="15" t="s">
        <v>373</v>
      </c>
      <c r="C148" s="26"/>
      <c r="D148" s="169"/>
      <c r="E148" s="171"/>
      <c r="F148" s="29">
        <v>0</v>
      </c>
    </row>
    <row r="149" spans="1:7" x14ac:dyDescent="0.2">
      <c r="A149" s="14" t="s">
        <v>374</v>
      </c>
      <c r="B149" s="15" t="s">
        <v>375</v>
      </c>
      <c r="C149" s="26"/>
      <c r="D149" s="169"/>
      <c r="E149" s="171"/>
      <c r="F149" s="29">
        <v>0</v>
      </c>
    </row>
    <row r="150" spans="1:7" x14ac:dyDescent="0.2">
      <c r="A150" s="14" t="s">
        <v>376</v>
      </c>
      <c r="B150" s="15" t="s">
        <v>377</v>
      </c>
      <c r="C150" s="26"/>
      <c r="D150" s="169"/>
      <c r="E150" s="171"/>
      <c r="F150" s="29">
        <v>0</v>
      </c>
    </row>
    <row r="151" spans="1:7" x14ac:dyDescent="0.2">
      <c r="A151" s="14" t="s">
        <v>378</v>
      </c>
      <c r="B151" s="15" t="s">
        <v>379</v>
      </c>
      <c r="C151" s="26"/>
      <c r="D151" s="169"/>
      <c r="E151" s="171"/>
      <c r="F151" s="29">
        <v>0</v>
      </c>
    </row>
    <row r="152" spans="1:7" x14ac:dyDescent="0.2">
      <c r="A152" s="13" t="s">
        <v>380</v>
      </c>
      <c r="B152" s="25" t="s">
        <v>381</v>
      </c>
      <c r="C152" s="26"/>
      <c r="D152" s="170">
        <f>SUM(C153:C162)</f>
        <v>0</v>
      </c>
      <c r="E152" s="171"/>
      <c r="F152" s="29">
        <v>0</v>
      </c>
    </row>
    <row r="153" spans="1:7" x14ac:dyDescent="0.2">
      <c r="A153" s="14" t="s">
        <v>382</v>
      </c>
      <c r="B153" s="15" t="s">
        <v>383</v>
      </c>
      <c r="C153" s="26"/>
      <c r="D153" s="169"/>
      <c r="E153" s="171"/>
      <c r="F153" s="29">
        <v>0</v>
      </c>
    </row>
    <row r="154" spans="1:7" x14ac:dyDescent="0.2">
      <c r="A154" s="14" t="s">
        <v>384</v>
      </c>
      <c r="B154" s="15" t="s">
        <v>385</v>
      </c>
      <c r="C154" s="26"/>
      <c r="D154" s="169"/>
      <c r="E154" s="171"/>
      <c r="F154" s="29">
        <v>0</v>
      </c>
    </row>
    <row r="155" spans="1:7" x14ac:dyDescent="0.2">
      <c r="A155" s="14" t="s">
        <v>386</v>
      </c>
      <c r="B155" s="15" t="s">
        <v>387</v>
      </c>
      <c r="C155" s="26"/>
      <c r="D155" s="169"/>
      <c r="E155" s="171"/>
      <c r="F155" s="29">
        <v>0</v>
      </c>
    </row>
    <row r="156" spans="1:7" x14ac:dyDescent="0.2">
      <c r="A156" s="14" t="s">
        <v>388</v>
      </c>
      <c r="B156" s="15" t="s">
        <v>389</v>
      </c>
      <c r="C156" s="26"/>
      <c r="D156" s="169"/>
      <c r="E156" s="171"/>
      <c r="F156" s="29">
        <v>0</v>
      </c>
    </row>
    <row r="157" spans="1:7" x14ac:dyDescent="0.2">
      <c r="A157" s="14" t="s">
        <v>390</v>
      </c>
      <c r="B157" s="15" t="s">
        <v>391</v>
      </c>
      <c r="C157" s="26"/>
      <c r="D157" s="169"/>
      <c r="E157" s="171"/>
      <c r="F157" s="29">
        <v>0</v>
      </c>
    </row>
    <row r="158" spans="1:7" x14ac:dyDescent="0.2">
      <c r="A158" s="14" t="s">
        <v>392</v>
      </c>
      <c r="B158" s="15" t="s">
        <v>393</v>
      </c>
      <c r="C158" s="26"/>
      <c r="D158" s="169"/>
      <c r="E158" s="171"/>
      <c r="F158" s="29">
        <v>0</v>
      </c>
    </row>
    <row r="159" spans="1:7" x14ac:dyDescent="0.2">
      <c r="A159" s="14" t="s">
        <v>394</v>
      </c>
      <c r="B159" s="15" t="s">
        <v>395</v>
      </c>
      <c r="C159" s="26"/>
      <c r="D159" s="169"/>
      <c r="E159" s="171"/>
      <c r="F159" s="29">
        <v>0</v>
      </c>
    </row>
    <row r="160" spans="1:7" x14ac:dyDescent="0.2">
      <c r="A160" s="14" t="s">
        <v>396</v>
      </c>
      <c r="B160" s="15" t="s">
        <v>397</v>
      </c>
      <c r="C160" s="26"/>
      <c r="D160" s="169"/>
      <c r="E160" s="171"/>
      <c r="F160" s="29">
        <v>0</v>
      </c>
      <c r="G160" s="56"/>
    </row>
    <row r="161" spans="1:7" x14ac:dyDescent="0.2">
      <c r="A161" s="14" t="s">
        <v>398</v>
      </c>
      <c r="B161" s="15" t="s">
        <v>399</v>
      </c>
      <c r="C161" s="26"/>
      <c r="D161" s="169"/>
      <c r="E161" s="171"/>
      <c r="F161" s="29">
        <v>0</v>
      </c>
      <c r="G161" s="64"/>
    </row>
    <row r="162" spans="1:7" x14ac:dyDescent="0.2">
      <c r="A162" s="14" t="s">
        <v>400</v>
      </c>
      <c r="B162" s="15" t="s">
        <v>401</v>
      </c>
      <c r="C162" s="26"/>
      <c r="D162" s="176"/>
      <c r="E162" s="171"/>
      <c r="F162" s="29">
        <v>0</v>
      </c>
      <c r="G162" s="56"/>
    </row>
    <row r="163" spans="1:7" x14ac:dyDescent="0.2">
      <c r="A163" s="13" t="s">
        <v>402</v>
      </c>
      <c r="B163" s="25" t="s">
        <v>10</v>
      </c>
      <c r="C163" s="26"/>
      <c r="D163" s="170">
        <f>SUM(C164:C169)</f>
        <v>0</v>
      </c>
      <c r="E163" s="171"/>
      <c r="F163" s="29">
        <v>0</v>
      </c>
      <c r="G163" s="65"/>
    </row>
    <row r="164" spans="1:7" x14ac:dyDescent="0.2">
      <c r="A164" s="14" t="s">
        <v>403</v>
      </c>
      <c r="B164" s="15" t="s">
        <v>404</v>
      </c>
      <c r="C164" s="26"/>
      <c r="D164" s="169"/>
      <c r="E164" s="171"/>
      <c r="F164" s="29">
        <v>0</v>
      </c>
      <c r="G164" s="64"/>
    </row>
    <row r="165" spans="1:7" x14ac:dyDescent="0.2">
      <c r="A165" s="14" t="s">
        <v>405</v>
      </c>
      <c r="B165" s="15" t="s">
        <v>406</v>
      </c>
      <c r="C165" s="26"/>
      <c r="D165" s="169"/>
      <c r="E165" s="171"/>
      <c r="F165" s="29">
        <v>0</v>
      </c>
      <c r="G165" s="64"/>
    </row>
    <row r="166" spans="1:7" x14ac:dyDescent="0.2">
      <c r="A166" s="14" t="s">
        <v>407</v>
      </c>
      <c r="B166" s="15" t="s">
        <v>408</v>
      </c>
      <c r="C166" s="26"/>
      <c r="D166" s="169"/>
      <c r="E166" s="171"/>
      <c r="F166" s="29">
        <v>0</v>
      </c>
      <c r="G166" s="56"/>
    </row>
    <row r="167" spans="1:7" x14ac:dyDescent="0.2">
      <c r="A167" s="14" t="s">
        <v>409</v>
      </c>
      <c r="B167" s="15" t="s">
        <v>410</v>
      </c>
      <c r="C167" s="26"/>
      <c r="D167" s="169"/>
      <c r="E167" s="171"/>
      <c r="F167" s="29">
        <v>0</v>
      </c>
      <c r="G167" s="65"/>
    </row>
    <row r="168" spans="1:7" x14ac:dyDescent="0.2">
      <c r="A168" s="14" t="s">
        <v>411</v>
      </c>
      <c r="B168" s="15" t="s">
        <v>412</v>
      </c>
      <c r="C168" s="26"/>
      <c r="D168" s="169"/>
      <c r="E168" s="171"/>
      <c r="F168" s="29">
        <v>0</v>
      </c>
      <c r="G168" s="64"/>
    </row>
    <row r="169" spans="1:7" x14ac:dyDescent="0.2">
      <c r="A169" s="14" t="s">
        <v>413</v>
      </c>
      <c r="B169" s="15" t="s">
        <v>414</v>
      </c>
      <c r="C169" s="26"/>
      <c r="D169" s="169"/>
      <c r="E169" s="171"/>
      <c r="F169" s="29">
        <v>0</v>
      </c>
      <c r="G169" s="64"/>
    </row>
    <row r="170" spans="1:7" x14ac:dyDescent="0.2">
      <c r="A170" s="13" t="s">
        <v>415</v>
      </c>
      <c r="B170" s="25" t="s">
        <v>11</v>
      </c>
      <c r="C170" s="26"/>
      <c r="D170" s="170">
        <f>SUM(C171:C189)</f>
        <v>0</v>
      </c>
      <c r="E170" s="171"/>
      <c r="F170" s="29">
        <v>0</v>
      </c>
      <c r="G170" s="56"/>
    </row>
    <row r="171" spans="1:7" x14ac:dyDescent="0.2">
      <c r="A171" s="14" t="s">
        <v>416</v>
      </c>
      <c r="B171" s="15" t="s">
        <v>417</v>
      </c>
      <c r="C171" s="26"/>
      <c r="D171" s="169"/>
      <c r="E171" s="171"/>
      <c r="F171" s="29">
        <v>0</v>
      </c>
      <c r="G171" s="65"/>
    </row>
    <row r="172" spans="1:7" x14ac:dyDescent="0.2">
      <c r="A172" s="14" t="s">
        <v>418</v>
      </c>
      <c r="B172" s="15" t="s">
        <v>419</v>
      </c>
      <c r="C172" s="26"/>
      <c r="D172" s="169"/>
      <c r="E172" s="171"/>
      <c r="F172" s="29">
        <v>0</v>
      </c>
    </row>
    <row r="173" spans="1:7" x14ac:dyDescent="0.2">
      <c r="A173" s="14" t="s">
        <v>420</v>
      </c>
      <c r="B173" s="15" t="s">
        <v>421</v>
      </c>
      <c r="C173" s="26"/>
      <c r="D173" s="169"/>
      <c r="E173" s="171"/>
      <c r="F173" s="29">
        <v>0</v>
      </c>
    </row>
    <row r="174" spans="1:7" x14ac:dyDescent="0.2">
      <c r="A174" s="14" t="s">
        <v>422</v>
      </c>
      <c r="B174" s="15" t="s">
        <v>423</v>
      </c>
      <c r="C174" s="26"/>
      <c r="D174" s="169"/>
      <c r="E174" s="171"/>
      <c r="F174" s="29">
        <v>0</v>
      </c>
    </row>
    <row r="175" spans="1:7" ht="23.6" x14ac:dyDescent="0.2">
      <c r="A175" s="14" t="s">
        <v>424</v>
      </c>
      <c r="B175" s="15" t="s">
        <v>425</v>
      </c>
      <c r="C175" s="26"/>
      <c r="D175" s="169"/>
      <c r="E175" s="171"/>
      <c r="F175" s="29">
        <v>0</v>
      </c>
    </row>
    <row r="176" spans="1:7" ht="23.6" x14ac:dyDescent="0.2">
      <c r="A176" s="14" t="s">
        <v>426</v>
      </c>
      <c r="B176" s="15" t="s">
        <v>427</v>
      </c>
      <c r="C176" s="26"/>
      <c r="D176" s="169"/>
      <c r="E176" s="171"/>
      <c r="F176" s="29">
        <v>0</v>
      </c>
    </row>
    <row r="177" spans="1:6" ht="23.6" x14ac:dyDescent="0.2">
      <c r="A177" s="14" t="s">
        <v>428</v>
      </c>
      <c r="B177" s="15" t="s">
        <v>429</v>
      </c>
      <c r="C177" s="26"/>
      <c r="D177" s="169"/>
      <c r="E177" s="171"/>
      <c r="F177" s="29">
        <v>0</v>
      </c>
    </row>
    <row r="178" spans="1:6" ht="23.6" x14ac:dyDescent="0.2">
      <c r="A178" s="14" t="s">
        <v>430</v>
      </c>
      <c r="B178" s="15" t="s">
        <v>431</v>
      </c>
      <c r="C178" s="26"/>
      <c r="D178" s="169"/>
      <c r="E178" s="171"/>
      <c r="F178" s="29">
        <v>0</v>
      </c>
    </row>
    <row r="179" spans="1:6" ht="23.6" x14ac:dyDescent="0.2">
      <c r="A179" s="14" t="s">
        <v>432</v>
      </c>
      <c r="B179" s="15" t="s">
        <v>433</v>
      </c>
      <c r="C179" s="26"/>
      <c r="D179" s="169"/>
      <c r="E179" s="171"/>
      <c r="F179" s="29">
        <v>0</v>
      </c>
    </row>
    <row r="180" spans="1:6" ht="23.6" x14ac:dyDescent="0.2">
      <c r="A180" s="14" t="s">
        <v>434</v>
      </c>
      <c r="B180" s="15" t="s">
        <v>435</v>
      </c>
      <c r="C180" s="26"/>
      <c r="D180" s="176"/>
      <c r="E180" s="171"/>
      <c r="F180" s="29">
        <v>0</v>
      </c>
    </row>
    <row r="181" spans="1:6" x14ac:dyDescent="0.2">
      <c r="A181" s="14" t="s">
        <v>436</v>
      </c>
      <c r="B181" s="15" t="s">
        <v>437</v>
      </c>
      <c r="C181" s="26"/>
      <c r="D181" s="169"/>
      <c r="E181" s="171"/>
      <c r="F181" s="29">
        <v>0</v>
      </c>
    </row>
    <row r="182" spans="1:6" x14ac:dyDescent="0.2">
      <c r="A182" s="14" t="s">
        <v>438</v>
      </c>
      <c r="B182" s="15" t="s">
        <v>439</v>
      </c>
      <c r="C182" s="26"/>
      <c r="D182" s="169"/>
      <c r="E182" s="171"/>
      <c r="F182" s="29">
        <v>0</v>
      </c>
    </row>
    <row r="183" spans="1:6" x14ac:dyDescent="0.2">
      <c r="A183" s="14" t="s">
        <v>440</v>
      </c>
      <c r="B183" s="15" t="s">
        <v>441</v>
      </c>
      <c r="C183" s="26"/>
      <c r="D183" s="169"/>
      <c r="E183" s="171"/>
      <c r="F183" s="29">
        <v>0</v>
      </c>
    </row>
    <row r="184" spans="1:6" x14ac:dyDescent="0.2">
      <c r="A184" s="14" t="s">
        <v>442</v>
      </c>
      <c r="B184" s="15" t="s">
        <v>443</v>
      </c>
      <c r="C184" s="26"/>
      <c r="D184" s="169"/>
      <c r="E184" s="171"/>
      <c r="F184" s="29">
        <v>0</v>
      </c>
    </row>
    <row r="185" spans="1:6" x14ac:dyDescent="0.2">
      <c r="A185" s="14" t="s">
        <v>444</v>
      </c>
      <c r="B185" s="15" t="s">
        <v>445</v>
      </c>
      <c r="C185" s="26"/>
      <c r="D185" s="169"/>
      <c r="E185" s="171"/>
      <c r="F185" s="29">
        <v>0</v>
      </c>
    </row>
    <row r="186" spans="1:6" x14ac:dyDescent="0.2">
      <c r="A186" s="14" t="s">
        <v>446</v>
      </c>
      <c r="B186" s="15" t="s">
        <v>447</v>
      </c>
      <c r="C186" s="26"/>
      <c r="D186" s="176"/>
      <c r="E186" s="171"/>
      <c r="F186" s="29">
        <v>0</v>
      </c>
    </row>
    <row r="187" spans="1:6" x14ac:dyDescent="0.2">
      <c r="A187" s="14" t="s">
        <v>448</v>
      </c>
      <c r="B187" s="15" t="s">
        <v>449</v>
      </c>
      <c r="C187" s="26"/>
      <c r="D187" s="169"/>
      <c r="E187" s="171"/>
      <c r="F187" s="29">
        <v>0</v>
      </c>
    </row>
    <row r="188" spans="1:6" x14ac:dyDescent="0.2">
      <c r="A188" s="14" t="s">
        <v>450</v>
      </c>
      <c r="B188" s="15" t="s">
        <v>451</v>
      </c>
      <c r="C188" s="26"/>
      <c r="D188" s="169"/>
      <c r="E188" s="171"/>
      <c r="F188" s="29">
        <v>0</v>
      </c>
    </row>
    <row r="189" spans="1:6" x14ac:dyDescent="0.2">
      <c r="A189" s="16" t="s">
        <v>452</v>
      </c>
      <c r="B189" s="21" t="s">
        <v>453</v>
      </c>
      <c r="C189" s="22"/>
      <c r="D189" s="167"/>
      <c r="E189" s="168">
        <f>SUM(D190:D359)</f>
        <v>0</v>
      </c>
      <c r="F189" s="24">
        <v>0</v>
      </c>
    </row>
    <row r="190" spans="1:6" x14ac:dyDescent="0.2">
      <c r="A190" s="13" t="s">
        <v>454</v>
      </c>
      <c r="B190" s="25" t="s">
        <v>455</v>
      </c>
      <c r="C190" s="26"/>
      <c r="D190" s="170">
        <f>SUM(C191:C211)</f>
        <v>0</v>
      </c>
      <c r="E190" s="171"/>
      <c r="F190" s="29">
        <v>0</v>
      </c>
    </row>
    <row r="191" spans="1:6" x14ac:dyDescent="0.2">
      <c r="A191" s="14" t="s">
        <v>456</v>
      </c>
      <c r="B191" s="15" t="s">
        <v>457</v>
      </c>
      <c r="C191" s="26"/>
      <c r="D191" s="169"/>
      <c r="E191" s="171"/>
      <c r="F191" s="29">
        <v>0</v>
      </c>
    </row>
    <row r="192" spans="1:6" x14ac:dyDescent="0.2">
      <c r="A192" s="14" t="s">
        <v>458</v>
      </c>
      <c r="B192" s="15" t="s">
        <v>459</v>
      </c>
      <c r="C192" s="26"/>
      <c r="D192" s="169"/>
      <c r="E192" s="171"/>
      <c r="F192" s="29">
        <v>0</v>
      </c>
    </row>
    <row r="193" spans="1:6" x14ac:dyDescent="0.2">
      <c r="A193" s="14" t="s">
        <v>460</v>
      </c>
      <c r="B193" s="15" t="s">
        <v>461</v>
      </c>
      <c r="C193" s="26"/>
      <c r="D193" s="169"/>
      <c r="E193" s="171"/>
      <c r="F193" s="29">
        <v>0</v>
      </c>
    </row>
    <row r="194" spans="1:6" x14ac:dyDescent="0.2">
      <c r="A194" s="14" t="s">
        <v>462</v>
      </c>
      <c r="B194" s="15" t="s">
        <v>463</v>
      </c>
      <c r="C194" s="26"/>
      <c r="D194" s="169"/>
      <c r="E194" s="171"/>
      <c r="F194" s="29">
        <v>0</v>
      </c>
    </row>
    <row r="195" spans="1:6" x14ac:dyDescent="0.2">
      <c r="A195" s="14" t="s">
        <v>464</v>
      </c>
      <c r="B195" s="15" t="s">
        <v>465</v>
      </c>
      <c r="C195" s="26"/>
      <c r="D195" s="169"/>
      <c r="E195" s="171"/>
      <c r="F195" s="29">
        <v>0</v>
      </c>
    </row>
    <row r="196" spans="1:6" x14ac:dyDescent="0.2">
      <c r="A196" s="14" t="s">
        <v>466</v>
      </c>
      <c r="B196" s="15" t="s">
        <v>467</v>
      </c>
      <c r="C196" s="34"/>
      <c r="D196" s="177"/>
      <c r="E196" s="170"/>
      <c r="F196" s="29">
        <v>0</v>
      </c>
    </row>
    <row r="197" spans="1:6" x14ac:dyDescent="0.2">
      <c r="A197" s="14" t="s">
        <v>468</v>
      </c>
      <c r="B197" s="15" t="s">
        <v>469</v>
      </c>
      <c r="C197" s="26"/>
      <c r="D197" s="176"/>
      <c r="E197" s="171"/>
      <c r="F197" s="29">
        <v>0</v>
      </c>
    </row>
    <row r="198" spans="1:6" x14ac:dyDescent="0.2">
      <c r="A198" s="14" t="s">
        <v>470</v>
      </c>
      <c r="B198" s="15" t="s">
        <v>471</v>
      </c>
      <c r="C198" s="26"/>
      <c r="D198" s="169"/>
      <c r="E198" s="171"/>
      <c r="F198" s="29">
        <v>0</v>
      </c>
    </row>
    <row r="199" spans="1:6" x14ac:dyDescent="0.2">
      <c r="A199" s="14" t="s">
        <v>472</v>
      </c>
      <c r="B199" s="15" t="s">
        <v>473</v>
      </c>
      <c r="C199" s="26"/>
      <c r="D199" s="169"/>
      <c r="E199" s="171"/>
      <c r="F199" s="29">
        <v>0</v>
      </c>
    </row>
    <row r="200" spans="1:6" x14ac:dyDescent="0.2">
      <c r="A200" s="14" t="s">
        <v>474</v>
      </c>
      <c r="B200" s="15" t="s">
        <v>475</v>
      </c>
      <c r="C200" s="26"/>
      <c r="D200" s="169"/>
      <c r="E200" s="171"/>
      <c r="F200" s="29">
        <v>0</v>
      </c>
    </row>
    <row r="201" spans="1:6" x14ac:dyDescent="0.2">
      <c r="A201" s="14" t="s">
        <v>476</v>
      </c>
      <c r="B201" s="15" t="s">
        <v>477</v>
      </c>
      <c r="C201" s="26"/>
      <c r="D201" s="169"/>
      <c r="E201" s="171"/>
      <c r="F201" s="29">
        <v>0</v>
      </c>
    </row>
    <row r="202" spans="1:6" x14ac:dyDescent="0.2">
      <c r="A202" s="14" t="s">
        <v>478</v>
      </c>
      <c r="B202" s="15" t="s">
        <v>479</v>
      </c>
      <c r="C202" s="26"/>
      <c r="D202" s="169"/>
      <c r="E202" s="171"/>
      <c r="F202" s="29">
        <v>0</v>
      </c>
    </row>
    <row r="203" spans="1:6" x14ac:dyDescent="0.2">
      <c r="A203" s="14" t="s">
        <v>480</v>
      </c>
      <c r="B203" s="15" t="s">
        <v>481</v>
      </c>
      <c r="C203" s="26"/>
      <c r="D203" s="169"/>
      <c r="E203" s="171"/>
      <c r="F203" s="29">
        <v>0</v>
      </c>
    </row>
    <row r="204" spans="1:6" x14ac:dyDescent="0.2">
      <c r="A204" s="14" t="s">
        <v>482</v>
      </c>
      <c r="B204" s="15" t="s">
        <v>483</v>
      </c>
      <c r="C204" s="26"/>
      <c r="D204" s="169"/>
      <c r="E204" s="171"/>
      <c r="F204" s="29">
        <v>0</v>
      </c>
    </row>
    <row r="205" spans="1:6" x14ac:dyDescent="0.2">
      <c r="A205" s="14" t="s">
        <v>484</v>
      </c>
      <c r="B205" s="15" t="s">
        <v>485</v>
      </c>
      <c r="C205" s="26"/>
      <c r="D205" s="169"/>
      <c r="E205" s="171"/>
      <c r="F205" s="29">
        <v>0</v>
      </c>
    </row>
    <row r="206" spans="1:6" ht="23.6" x14ac:dyDescent="0.2">
      <c r="A206" s="14" t="s">
        <v>486</v>
      </c>
      <c r="B206" s="15" t="s">
        <v>487</v>
      </c>
      <c r="C206" s="26"/>
      <c r="D206" s="169"/>
      <c r="E206" s="171"/>
      <c r="F206" s="29">
        <v>0</v>
      </c>
    </row>
    <row r="207" spans="1:6" x14ac:dyDescent="0.2">
      <c r="A207" s="14" t="s">
        <v>488</v>
      </c>
      <c r="B207" s="15" t="s">
        <v>489</v>
      </c>
      <c r="C207" s="26"/>
      <c r="D207" s="176"/>
      <c r="E207" s="171"/>
      <c r="F207" s="29">
        <v>0</v>
      </c>
    </row>
    <row r="208" spans="1:6" x14ac:dyDescent="0.2">
      <c r="A208" s="14" t="s">
        <v>490</v>
      </c>
      <c r="B208" s="15" t="s">
        <v>491</v>
      </c>
      <c r="C208" s="26"/>
      <c r="D208" s="169"/>
      <c r="E208" s="171"/>
      <c r="F208" s="29">
        <v>0</v>
      </c>
    </row>
    <row r="209" spans="1:6" x14ac:dyDescent="0.2">
      <c r="A209" s="14" t="s">
        <v>492</v>
      </c>
      <c r="B209" s="15" t="s">
        <v>493</v>
      </c>
      <c r="C209" s="26"/>
      <c r="D209" s="169"/>
      <c r="E209" s="171"/>
      <c r="F209" s="29">
        <v>0</v>
      </c>
    </row>
    <row r="210" spans="1:6" x14ac:dyDescent="0.2">
      <c r="A210" s="14" t="s">
        <v>494</v>
      </c>
      <c r="B210" s="15" t="s">
        <v>495</v>
      </c>
      <c r="C210" s="26"/>
      <c r="D210" s="169"/>
      <c r="E210" s="171"/>
      <c r="F210" s="29">
        <v>0</v>
      </c>
    </row>
    <row r="211" spans="1:6" x14ac:dyDescent="0.2">
      <c r="A211" s="14" t="s">
        <v>496</v>
      </c>
      <c r="B211" s="15" t="s">
        <v>497</v>
      </c>
      <c r="C211" s="26"/>
      <c r="D211" s="169"/>
      <c r="E211" s="171"/>
      <c r="F211" s="29">
        <v>0</v>
      </c>
    </row>
    <row r="212" spans="1:6" x14ac:dyDescent="0.2">
      <c r="A212" s="13" t="s">
        <v>498</v>
      </c>
      <c r="B212" s="25" t="s">
        <v>499</v>
      </c>
      <c r="C212" s="26"/>
      <c r="D212" s="170">
        <f>SUM(C213:C230)</f>
        <v>0</v>
      </c>
      <c r="E212" s="171"/>
      <c r="F212" s="29">
        <v>0</v>
      </c>
    </row>
    <row r="213" spans="1:6" x14ac:dyDescent="0.2">
      <c r="A213" s="14" t="s">
        <v>500</v>
      </c>
      <c r="B213" s="15" t="s">
        <v>501</v>
      </c>
      <c r="C213" s="26"/>
      <c r="D213" s="176"/>
      <c r="E213" s="171"/>
      <c r="F213" s="29">
        <v>0</v>
      </c>
    </row>
    <row r="214" spans="1:6" x14ac:dyDescent="0.2">
      <c r="A214" s="14" t="s">
        <v>502</v>
      </c>
      <c r="B214" s="15" t="s">
        <v>503</v>
      </c>
      <c r="C214" s="26"/>
      <c r="D214" s="169"/>
      <c r="E214" s="171"/>
      <c r="F214" s="29">
        <v>0</v>
      </c>
    </row>
    <row r="215" spans="1:6" x14ac:dyDescent="0.2">
      <c r="A215" s="14" t="s">
        <v>504</v>
      </c>
      <c r="B215" s="15" t="s">
        <v>505</v>
      </c>
      <c r="C215" s="26"/>
      <c r="D215" s="169"/>
      <c r="E215" s="171"/>
      <c r="F215" s="29">
        <v>0</v>
      </c>
    </row>
    <row r="216" spans="1:6" x14ac:dyDescent="0.2">
      <c r="A216" s="14" t="s">
        <v>506</v>
      </c>
      <c r="B216" s="15" t="s">
        <v>507</v>
      </c>
      <c r="C216" s="26"/>
      <c r="D216" s="169"/>
      <c r="E216" s="171"/>
      <c r="F216" s="29">
        <v>0</v>
      </c>
    </row>
    <row r="217" spans="1:6" ht="23.6" x14ac:dyDescent="0.2">
      <c r="A217" s="14" t="s">
        <v>508</v>
      </c>
      <c r="B217" s="15" t="s">
        <v>509</v>
      </c>
      <c r="C217" s="26"/>
      <c r="D217" s="169"/>
      <c r="E217" s="171"/>
      <c r="F217" s="29">
        <v>0</v>
      </c>
    </row>
    <row r="218" spans="1:6" ht="23.6" x14ac:dyDescent="0.2">
      <c r="A218" s="14" t="s">
        <v>510</v>
      </c>
      <c r="B218" s="15" t="s">
        <v>511</v>
      </c>
      <c r="C218" s="26"/>
      <c r="D218" s="169"/>
      <c r="E218" s="171"/>
      <c r="F218" s="29">
        <v>0</v>
      </c>
    </row>
    <row r="219" spans="1:6" x14ac:dyDescent="0.2">
      <c r="A219" s="14" t="s">
        <v>512</v>
      </c>
      <c r="B219" s="15" t="s">
        <v>513</v>
      </c>
      <c r="C219" s="26"/>
      <c r="D219" s="169"/>
      <c r="E219" s="171"/>
      <c r="F219" s="29">
        <v>0</v>
      </c>
    </row>
    <row r="220" spans="1:6" x14ac:dyDescent="0.2">
      <c r="A220" s="14" t="s">
        <v>514</v>
      </c>
      <c r="B220" s="15" t="s">
        <v>515</v>
      </c>
      <c r="C220" s="26"/>
      <c r="D220" s="169"/>
      <c r="E220" s="171"/>
      <c r="F220" s="29">
        <v>0</v>
      </c>
    </row>
    <row r="221" spans="1:6" x14ac:dyDescent="0.2">
      <c r="A221" s="14" t="s">
        <v>516</v>
      </c>
      <c r="B221" s="15" t="s">
        <v>517</v>
      </c>
      <c r="C221" s="26"/>
      <c r="D221" s="169"/>
      <c r="E221" s="171"/>
      <c r="F221" s="29">
        <v>0</v>
      </c>
    </row>
    <row r="222" spans="1:6" x14ac:dyDescent="0.2">
      <c r="A222" s="14" t="s">
        <v>518</v>
      </c>
      <c r="B222" s="15" t="s">
        <v>519</v>
      </c>
      <c r="C222" s="26"/>
      <c r="D222" s="169"/>
      <c r="E222" s="171"/>
      <c r="F222" s="29">
        <v>0</v>
      </c>
    </row>
    <row r="223" spans="1:6" x14ac:dyDescent="0.2">
      <c r="A223" s="14" t="s">
        <v>520</v>
      </c>
      <c r="B223" s="15" t="s">
        <v>521</v>
      </c>
      <c r="C223" s="26"/>
      <c r="D223" s="176"/>
      <c r="E223" s="171"/>
      <c r="F223" s="29">
        <v>0</v>
      </c>
    </row>
    <row r="224" spans="1:6" x14ac:dyDescent="0.2">
      <c r="A224" s="14" t="s">
        <v>522</v>
      </c>
      <c r="B224" s="15" t="s">
        <v>523</v>
      </c>
      <c r="C224" s="26"/>
      <c r="D224" s="169"/>
      <c r="E224" s="171"/>
      <c r="F224" s="29">
        <v>0</v>
      </c>
    </row>
    <row r="225" spans="1:6" x14ac:dyDescent="0.2">
      <c r="A225" s="14" t="s">
        <v>524</v>
      </c>
      <c r="B225" s="15" t="s">
        <v>525</v>
      </c>
      <c r="C225" s="26"/>
      <c r="D225" s="169"/>
      <c r="E225" s="171"/>
      <c r="F225" s="29">
        <v>0</v>
      </c>
    </row>
    <row r="226" spans="1:6" x14ac:dyDescent="0.2">
      <c r="A226" s="14" t="s">
        <v>526</v>
      </c>
      <c r="B226" s="15" t="s">
        <v>527</v>
      </c>
      <c r="C226" s="26"/>
      <c r="D226" s="169"/>
      <c r="E226" s="171"/>
      <c r="F226" s="29">
        <v>0</v>
      </c>
    </row>
    <row r="227" spans="1:6" x14ac:dyDescent="0.2">
      <c r="A227" s="14" t="s">
        <v>536</v>
      </c>
      <c r="B227" s="15" t="s">
        <v>537</v>
      </c>
      <c r="C227" s="26"/>
      <c r="D227" s="169"/>
      <c r="E227" s="171"/>
      <c r="F227" s="29">
        <v>0</v>
      </c>
    </row>
    <row r="228" spans="1:6" x14ac:dyDescent="0.2">
      <c r="A228" s="14" t="s">
        <v>538</v>
      </c>
      <c r="B228" s="15" t="s">
        <v>539</v>
      </c>
      <c r="C228" s="26"/>
      <c r="D228" s="169"/>
      <c r="E228" s="171"/>
      <c r="F228" s="29">
        <v>0</v>
      </c>
    </row>
    <row r="229" spans="1:6" x14ac:dyDescent="0.2">
      <c r="A229" s="14" t="s">
        <v>540</v>
      </c>
      <c r="B229" s="15" t="s">
        <v>541</v>
      </c>
      <c r="C229" s="26"/>
      <c r="D229" s="169"/>
      <c r="E229" s="171"/>
      <c r="F229" s="29">
        <v>0</v>
      </c>
    </row>
    <row r="230" spans="1:6" x14ac:dyDescent="0.2">
      <c r="A230" s="14" t="s">
        <v>542</v>
      </c>
      <c r="B230" s="15" t="s">
        <v>543</v>
      </c>
      <c r="C230" s="26"/>
      <c r="D230" s="169"/>
      <c r="E230" s="171"/>
      <c r="F230" s="29">
        <v>0</v>
      </c>
    </row>
    <row r="231" spans="1:6" x14ac:dyDescent="0.2">
      <c r="A231" s="13" t="s">
        <v>544</v>
      </c>
      <c r="B231" s="25" t="s">
        <v>545</v>
      </c>
      <c r="C231" s="26"/>
      <c r="D231" s="170">
        <f>SUM(C232:C252)</f>
        <v>0</v>
      </c>
      <c r="E231" s="171"/>
      <c r="F231" s="29">
        <v>0</v>
      </c>
    </row>
    <row r="232" spans="1:6" x14ac:dyDescent="0.2">
      <c r="A232" s="14" t="s">
        <v>546</v>
      </c>
      <c r="B232" s="15" t="s">
        <v>547</v>
      </c>
      <c r="C232" s="26"/>
      <c r="D232" s="176"/>
      <c r="E232" s="171"/>
      <c r="F232" s="29">
        <v>0</v>
      </c>
    </row>
    <row r="233" spans="1:6" x14ac:dyDescent="0.2">
      <c r="A233" s="14" t="s">
        <v>548</v>
      </c>
      <c r="B233" s="15" t="s">
        <v>549</v>
      </c>
      <c r="C233" s="26"/>
      <c r="D233" s="169"/>
      <c r="E233" s="171"/>
      <c r="F233" s="29">
        <v>0</v>
      </c>
    </row>
    <row r="234" spans="1:6" ht="23.6" x14ac:dyDescent="0.2">
      <c r="A234" s="14" t="s">
        <v>550</v>
      </c>
      <c r="B234" s="15" t="s">
        <v>551</v>
      </c>
      <c r="C234" s="26"/>
      <c r="D234" s="169"/>
      <c r="E234" s="171"/>
      <c r="F234" s="29">
        <v>0</v>
      </c>
    </row>
    <row r="235" spans="1:6" ht="23.6" x14ac:dyDescent="0.2">
      <c r="A235" s="14" t="s">
        <v>552</v>
      </c>
      <c r="B235" s="15" t="s">
        <v>553</v>
      </c>
      <c r="C235" s="26"/>
      <c r="D235" s="169"/>
      <c r="E235" s="171"/>
      <c r="F235" s="29">
        <v>0</v>
      </c>
    </row>
    <row r="236" spans="1:6" ht="23.6" x14ac:dyDescent="0.2">
      <c r="A236" s="14" t="s">
        <v>554</v>
      </c>
      <c r="B236" s="15" t="s">
        <v>555</v>
      </c>
      <c r="C236" s="26"/>
      <c r="D236" s="176"/>
      <c r="E236" s="171"/>
      <c r="F236" s="29">
        <v>0</v>
      </c>
    </row>
    <row r="237" spans="1:6" x14ac:dyDescent="0.2">
      <c r="A237" s="14" t="s">
        <v>556</v>
      </c>
      <c r="B237" s="15" t="s">
        <v>557</v>
      </c>
      <c r="C237" s="26"/>
      <c r="D237" s="169"/>
      <c r="E237" s="171"/>
      <c r="F237" s="29">
        <v>0</v>
      </c>
    </row>
    <row r="238" spans="1:6" x14ac:dyDescent="0.2">
      <c r="A238" s="14" t="s">
        <v>558</v>
      </c>
      <c r="B238" s="15" t="s">
        <v>559</v>
      </c>
      <c r="C238" s="26"/>
      <c r="D238" s="169"/>
      <c r="E238" s="171"/>
      <c r="F238" s="29">
        <v>0</v>
      </c>
    </row>
    <row r="239" spans="1:6" x14ac:dyDescent="0.2">
      <c r="A239" s="14" t="s">
        <v>560</v>
      </c>
      <c r="B239" s="15" t="s">
        <v>561</v>
      </c>
      <c r="C239" s="26"/>
      <c r="D239" s="169"/>
      <c r="E239" s="171"/>
      <c r="F239" s="29">
        <v>0</v>
      </c>
    </row>
    <row r="240" spans="1:6" x14ac:dyDescent="0.2">
      <c r="A240" s="14" t="s">
        <v>562</v>
      </c>
      <c r="B240" s="15" t="s">
        <v>563</v>
      </c>
      <c r="C240" s="26"/>
      <c r="D240" s="169"/>
      <c r="E240" s="171"/>
      <c r="F240" s="29">
        <v>0</v>
      </c>
    </row>
    <row r="241" spans="1:6" x14ac:dyDescent="0.2">
      <c r="A241" s="14" t="s">
        <v>564</v>
      </c>
      <c r="B241" s="15" t="s">
        <v>565</v>
      </c>
      <c r="C241" s="26"/>
      <c r="D241" s="169"/>
      <c r="E241" s="171"/>
      <c r="F241" s="29">
        <v>0</v>
      </c>
    </row>
    <row r="242" spans="1:6" x14ac:dyDescent="0.2">
      <c r="A242" s="14" t="s">
        <v>566</v>
      </c>
      <c r="B242" s="15" t="s">
        <v>567</v>
      </c>
      <c r="C242" s="26"/>
      <c r="D242" s="169"/>
      <c r="E242" s="171"/>
      <c r="F242" s="29">
        <v>0</v>
      </c>
    </row>
    <row r="243" spans="1:6" x14ac:dyDescent="0.2">
      <c r="A243" s="14" t="s">
        <v>568</v>
      </c>
      <c r="B243" s="15" t="s">
        <v>569</v>
      </c>
      <c r="C243" s="26"/>
      <c r="D243" s="176"/>
      <c r="E243" s="171"/>
      <c r="F243" s="29">
        <v>0</v>
      </c>
    </row>
    <row r="244" spans="1:6" x14ac:dyDescent="0.2">
      <c r="A244" s="14" t="s">
        <v>570</v>
      </c>
      <c r="B244" s="15" t="s">
        <v>571</v>
      </c>
      <c r="C244" s="26"/>
      <c r="D244" s="169"/>
      <c r="E244" s="171"/>
      <c r="F244" s="29">
        <v>0</v>
      </c>
    </row>
    <row r="245" spans="1:6" x14ac:dyDescent="0.2">
      <c r="A245" s="14" t="s">
        <v>572</v>
      </c>
      <c r="B245" s="15" t="s">
        <v>573</v>
      </c>
      <c r="C245" s="26"/>
      <c r="D245" s="176"/>
      <c r="E245" s="171"/>
      <c r="F245" s="29">
        <v>0</v>
      </c>
    </row>
    <row r="246" spans="1:6" x14ac:dyDescent="0.2">
      <c r="A246" s="14" t="s">
        <v>574</v>
      </c>
      <c r="B246" s="15" t="s">
        <v>575</v>
      </c>
      <c r="C246" s="26"/>
      <c r="D246" s="169"/>
      <c r="E246" s="171"/>
      <c r="F246" s="29">
        <v>0</v>
      </c>
    </row>
    <row r="247" spans="1:6" x14ac:dyDescent="0.2">
      <c r="A247" s="14" t="s">
        <v>576</v>
      </c>
      <c r="B247" s="15" t="s">
        <v>577</v>
      </c>
      <c r="C247" s="26"/>
      <c r="D247" s="169"/>
      <c r="E247" s="171"/>
      <c r="F247" s="29">
        <v>0</v>
      </c>
    </row>
    <row r="248" spans="1:6" x14ac:dyDescent="0.2">
      <c r="A248" s="14" t="s">
        <v>578</v>
      </c>
      <c r="B248" s="15" t="s">
        <v>579</v>
      </c>
      <c r="C248" s="26"/>
      <c r="D248" s="169"/>
      <c r="E248" s="171"/>
      <c r="F248" s="29">
        <v>0</v>
      </c>
    </row>
    <row r="249" spans="1:6" x14ac:dyDescent="0.2">
      <c r="A249" s="14" t="s">
        <v>580</v>
      </c>
      <c r="B249" s="15" t="s">
        <v>581</v>
      </c>
      <c r="C249" s="26"/>
      <c r="D249" s="169"/>
      <c r="E249" s="171"/>
      <c r="F249" s="29">
        <v>0</v>
      </c>
    </row>
    <row r="250" spans="1:6" x14ac:dyDescent="0.2">
      <c r="A250" s="14" t="s">
        <v>582</v>
      </c>
      <c r="B250" s="15" t="s">
        <v>583</v>
      </c>
      <c r="C250" s="26"/>
      <c r="D250" s="169"/>
      <c r="E250" s="171"/>
      <c r="F250" s="29">
        <v>0</v>
      </c>
    </row>
    <row r="251" spans="1:6" x14ac:dyDescent="0.2">
      <c r="A251" s="14" t="s">
        <v>584</v>
      </c>
      <c r="B251" s="15" t="s">
        <v>585</v>
      </c>
      <c r="C251" s="26"/>
      <c r="D251" s="176"/>
      <c r="E251" s="171"/>
      <c r="F251" s="29">
        <v>0</v>
      </c>
    </row>
    <row r="252" spans="1:6" x14ac:dyDescent="0.2">
      <c r="A252" s="14" t="s">
        <v>586</v>
      </c>
      <c r="B252" s="15" t="s">
        <v>587</v>
      </c>
      <c r="C252" s="26"/>
      <c r="D252" s="169"/>
      <c r="E252" s="171"/>
      <c r="F252" s="29">
        <v>0</v>
      </c>
    </row>
    <row r="253" spans="1:6" x14ac:dyDescent="0.2">
      <c r="A253" s="13" t="s">
        <v>588</v>
      </c>
      <c r="B253" s="25" t="s">
        <v>12</v>
      </c>
      <c r="C253" s="26"/>
      <c r="D253" s="170">
        <f>SUM(C254:C271)</f>
        <v>0</v>
      </c>
      <c r="E253" s="171"/>
      <c r="F253" s="29">
        <v>0</v>
      </c>
    </row>
    <row r="254" spans="1:6" x14ac:dyDescent="0.2">
      <c r="A254" s="14" t="s">
        <v>589</v>
      </c>
      <c r="B254" s="15" t="s">
        <v>590</v>
      </c>
      <c r="C254" s="26"/>
      <c r="D254" s="169"/>
      <c r="E254" s="171"/>
      <c r="F254" s="29">
        <v>0</v>
      </c>
    </row>
    <row r="255" spans="1:6" x14ac:dyDescent="0.2">
      <c r="A255" s="14" t="s">
        <v>591</v>
      </c>
      <c r="B255" s="15" t="s">
        <v>592</v>
      </c>
      <c r="C255" s="34"/>
      <c r="D255" s="177"/>
      <c r="E255" s="170"/>
      <c r="F255" s="29">
        <v>0</v>
      </c>
    </row>
    <row r="256" spans="1:6" x14ac:dyDescent="0.2">
      <c r="A256" s="14" t="s">
        <v>593</v>
      </c>
      <c r="B256" s="15" t="s">
        <v>594</v>
      </c>
      <c r="C256" s="26"/>
      <c r="D256" s="176"/>
      <c r="E256" s="171"/>
      <c r="F256" s="29">
        <v>0</v>
      </c>
    </row>
    <row r="257" spans="1:6" x14ac:dyDescent="0.2">
      <c r="A257" s="14" t="s">
        <v>595</v>
      </c>
      <c r="B257" s="15" t="s">
        <v>596</v>
      </c>
      <c r="C257" s="26"/>
      <c r="D257" s="169"/>
      <c r="E257" s="171"/>
      <c r="F257" s="29">
        <v>0</v>
      </c>
    </row>
    <row r="258" spans="1:6" x14ac:dyDescent="0.2">
      <c r="A258" s="14" t="s">
        <v>597</v>
      </c>
      <c r="B258" s="15" t="s">
        <v>598</v>
      </c>
      <c r="C258" s="26"/>
      <c r="D258" s="169"/>
      <c r="E258" s="171"/>
      <c r="F258" s="29">
        <v>0</v>
      </c>
    </row>
    <row r="259" spans="1:6" x14ac:dyDescent="0.2">
      <c r="A259" s="14" t="s">
        <v>599</v>
      </c>
      <c r="B259" s="15" t="s">
        <v>600</v>
      </c>
      <c r="C259" s="26"/>
      <c r="D259" s="169"/>
      <c r="E259" s="171"/>
      <c r="F259" s="29">
        <v>0</v>
      </c>
    </row>
    <row r="260" spans="1:6" x14ac:dyDescent="0.2">
      <c r="A260" s="14" t="s">
        <v>601</v>
      </c>
      <c r="B260" s="15" t="s">
        <v>602</v>
      </c>
      <c r="C260" s="26"/>
      <c r="D260" s="169"/>
      <c r="E260" s="171"/>
      <c r="F260" s="29">
        <v>0</v>
      </c>
    </row>
    <row r="261" spans="1:6" x14ac:dyDescent="0.2">
      <c r="A261" s="14" t="s">
        <v>603</v>
      </c>
      <c r="B261" s="15" t="s">
        <v>604</v>
      </c>
      <c r="C261" s="26"/>
      <c r="D261" s="169"/>
      <c r="E261" s="171"/>
      <c r="F261" s="29">
        <v>0</v>
      </c>
    </row>
    <row r="262" spans="1:6" x14ac:dyDescent="0.2">
      <c r="A262" s="14" t="s">
        <v>605</v>
      </c>
      <c r="B262" s="15" t="s">
        <v>606</v>
      </c>
      <c r="C262" s="26"/>
      <c r="D262" s="169"/>
      <c r="E262" s="171"/>
      <c r="F262" s="29">
        <v>0</v>
      </c>
    </row>
    <row r="263" spans="1:6" x14ac:dyDescent="0.2">
      <c r="A263" s="14" t="s">
        <v>607</v>
      </c>
      <c r="B263" s="15" t="s">
        <v>608</v>
      </c>
      <c r="C263" s="26"/>
      <c r="D263" s="176"/>
      <c r="E263" s="171"/>
      <c r="F263" s="29">
        <v>0</v>
      </c>
    </row>
    <row r="264" spans="1:6" x14ac:dyDescent="0.2">
      <c r="A264" s="14" t="s">
        <v>609</v>
      </c>
      <c r="B264" s="15" t="s">
        <v>610</v>
      </c>
      <c r="C264" s="26"/>
      <c r="D264" s="169"/>
      <c r="E264" s="171"/>
      <c r="F264" s="29">
        <v>0</v>
      </c>
    </row>
    <row r="265" spans="1:6" x14ac:dyDescent="0.2">
      <c r="A265" s="14" t="s">
        <v>611</v>
      </c>
      <c r="B265" s="15" t="s">
        <v>612</v>
      </c>
      <c r="C265" s="26"/>
      <c r="D265" s="169"/>
      <c r="E265" s="171"/>
      <c r="F265" s="29">
        <v>0</v>
      </c>
    </row>
    <row r="266" spans="1:6" x14ac:dyDescent="0.2">
      <c r="A266" s="14" t="s">
        <v>613</v>
      </c>
      <c r="B266" s="15" t="s">
        <v>614</v>
      </c>
      <c r="C266" s="26"/>
      <c r="D266" s="169"/>
      <c r="E266" s="171"/>
      <c r="F266" s="29">
        <v>0</v>
      </c>
    </row>
    <row r="267" spans="1:6" x14ac:dyDescent="0.2">
      <c r="A267" s="14" t="s">
        <v>615</v>
      </c>
      <c r="B267" s="15" t="s">
        <v>616</v>
      </c>
      <c r="C267" s="26"/>
      <c r="D267" s="169"/>
      <c r="E267" s="171"/>
      <c r="F267" s="29">
        <v>0</v>
      </c>
    </row>
    <row r="268" spans="1:6" x14ac:dyDescent="0.2">
      <c r="A268" s="14" t="s">
        <v>617</v>
      </c>
      <c r="B268" s="15" t="s">
        <v>618</v>
      </c>
      <c r="C268" s="26"/>
      <c r="D268" s="176"/>
      <c r="E268" s="171"/>
      <c r="F268" s="29">
        <v>0</v>
      </c>
    </row>
    <row r="269" spans="1:6" x14ac:dyDescent="0.2">
      <c r="A269" s="14" t="s">
        <v>619</v>
      </c>
      <c r="B269" s="15" t="s">
        <v>620</v>
      </c>
      <c r="C269" s="26"/>
      <c r="D269" s="169"/>
      <c r="E269" s="171"/>
      <c r="F269" s="29">
        <v>0</v>
      </c>
    </row>
    <row r="270" spans="1:6" x14ac:dyDescent="0.2">
      <c r="A270" s="14" t="s">
        <v>625</v>
      </c>
      <c r="B270" s="15" t="s">
        <v>626</v>
      </c>
      <c r="C270" s="26"/>
      <c r="D270" s="169"/>
      <c r="E270" s="171"/>
      <c r="F270" s="29">
        <v>0</v>
      </c>
    </row>
    <row r="271" spans="1:6" x14ac:dyDescent="0.2">
      <c r="A271" s="14" t="s">
        <v>627</v>
      </c>
      <c r="B271" s="15" t="s">
        <v>628</v>
      </c>
      <c r="C271" s="26"/>
      <c r="D271" s="176"/>
      <c r="E271" s="171"/>
      <c r="F271" s="29">
        <v>0</v>
      </c>
    </row>
    <row r="272" spans="1:6" x14ac:dyDescent="0.2">
      <c r="A272" s="13" t="s">
        <v>629</v>
      </c>
      <c r="B272" s="25" t="s">
        <v>630</v>
      </c>
      <c r="C272" s="26"/>
      <c r="D272" s="170">
        <f>SUM(C273:C290)</f>
        <v>0</v>
      </c>
      <c r="E272" s="171"/>
      <c r="F272" s="29">
        <v>0</v>
      </c>
    </row>
    <row r="273" spans="1:6" x14ac:dyDescent="0.2">
      <c r="A273" s="14" t="s">
        <v>631</v>
      </c>
      <c r="B273" s="15" t="s">
        <v>632</v>
      </c>
      <c r="C273" s="26"/>
      <c r="D273" s="169"/>
      <c r="E273" s="171"/>
      <c r="F273" s="29">
        <v>0</v>
      </c>
    </row>
    <row r="274" spans="1:6" x14ac:dyDescent="0.2">
      <c r="A274" s="14" t="s">
        <v>633</v>
      </c>
      <c r="B274" s="15" t="s">
        <v>634</v>
      </c>
      <c r="C274" s="26"/>
      <c r="D274" s="169"/>
      <c r="E274" s="171"/>
      <c r="F274" s="29">
        <v>0</v>
      </c>
    </row>
    <row r="275" spans="1:6" ht="23.6" x14ac:dyDescent="0.2">
      <c r="A275" s="14" t="s">
        <v>635</v>
      </c>
      <c r="B275" s="15" t="s">
        <v>636</v>
      </c>
      <c r="C275" s="26"/>
      <c r="D275" s="169"/>
      <c r="E275" s="171"/>
      <c r="F275" s="29">
        <v>0</v>
      </c>
    </row>
    <row r="276" spans="1:6" ht="23.6" x14ac:dyDescent="0.2">
      <c r="A276" s="14" t="s">
        <v>637</v>
      </c>
      <c r="B276" s="15" t="s">
        <v>638</v>
      </c>
      <c r="C276" s="26"/>
      <c r="D276" s="169"/>
      <c r="E276" s="171"/>
      <c r="F276" s="29">
        <v>0</v>
      </c>
    </row>
    <row r="277" spans="1:6" ht="23.6" x14ac:dyDescent="0.2">
      <c r="A277" s="14" t="s">
        <v>639</v>
      </c>
      <c r="B277" s="15" t="s">
        <v>640</v>
      </c>
      <c r="C277" s="26"/>
      <c r="D277" s="169"/>
      <c r="E277" s="171"/>
      <c r="F277" s="29">
        <v>0</v>
      </c>
    </row>
    <row r="278" spans="1:6" ht="23.6" x14ac:dyDescent="0.2">
      <c r="A278" s="14" t="s">
        <v>641</v>
      </c>
      <c r="B278" s="15" t="s">
        <v>642</v>
      </c>
      <c r="C278" s="26"/>
      <c r="D278" s="176"/>
      <c r="E278" s="171"/>
      <c r="F278" s="29">
        <v>0</v>
      </c>
    </row>
    <row r="279" spans="1:6" ht="23.6" x14ac:dyDescent="0.2">
      <c r="A279" s="14" t="s">
        <v>643</v>
      </c>
      <c r="B279" s="15" t="s">
        <v>644</v>
      </c>
      <c r="C279" s="26"/>
      <c r="D279" s="169"/>
      <c r="E279" s="171"/>
      <c r="F279" s="29">
        <v>0</v>
      </c>
    </row>
    <row r="280" spans="1:6" ht="23.6" x14ac:dyDescent="0.2">
      <c r="A280" s="14" t="s">
        <v>645</v>
      </c>
      <c r="B280" s="15" t="s">
        <v>646</v>
      </c>
      <c r="C280" s="26"/>
      <c r="D280" s="176"/>
      <c r="E280" s="171"/>
      <c r="F280" s="29">
        <v>0</v>
      </c>
    </row>
    <row r="281" spans="1:6" x14ac:dyDescent="0.2">
      <c r="A281" s="14" t="s">
        <v>647</v>
      </c>
      <c r="B281" s="15" t="s">
        <v>648</v>
      </c>
      <c r="C281" s="26"/>
      <c r="D281" s="169"/>
      <c r="E281" s="171"/>
      <c r="F281" s="29">
        <v>0</v>
      </c>
    </row>
    <row r="282" spans="1:6" x14ac:dyDescent="0.2">
      <c r="A282" s="14" t="s">
        <v>649</v>
      </c>
      <c r="B282" s="15" t="s">
        <v>650</v>
      </c>
      <c r="C282" s="26"/>
      <c r="D282" s="169"/>
      <c r="E282" s="171"/>
      <c r="F282" s="29">
        <v>0</v>
      </c>
    </row>
    <row r="283" spans="1:6" x14ac:dyDescent="0.2">
      <c r="A283" s="14" t="s">
        <v>655</v>
      </c>
      <c r="B283" s="15" t="s">
        <v>656</v>
      </c>
      <c r="C283" s="26"/>
      <c r="D283" s="169"/>
      <c r="E283" s="171"/>
      <c r="F283" s="29">
        <v>0</v>
      </c>
    </row>
    <row r="284" spans="1:6" x14ac:dyDescent="0.2">
      <c r="A284" s="14" t="s">
        <v>657</v>
      </c>
      <c r="B284" s="15" t="s">
        <v>658</v>
      </c>
      <c r="C284" s="26"/>
      <c r="D284" s="169"/>
      <c r="E284" s="171"/>
      <c r="F284" s="29">
        <v>0</v>
      </c>
    </row>
    <row r="285" spans="1:6" ht="23.6" x14ac:dyDescent="0.2">
      <c r="A285" s="14" t="s">
        <v>659</v>
      </c>
      <c r="B285" s="15" t="s">
        <v>660</v>
      </c>
      <c r="C285" s="26"/>
      <c r="D285" s="169"/>
      <c r="E285" s="171"/>
      <c r="F285" s="29">
        <v>0</v>
      </c>
    </row>
    <row r="286" spans="1:6" ht="23.6" x14ac:dyDescent="0.2">
      <c r="A286" s="14" t="s">
        <v>661</v>
      </c>
      <c r="B286" s="15" t="s">
        <v>662</v>
      </c>
      <c r="C286" s="26"/>
      <c r="D286" s="169"/>
      <c r="E286" s="171"/>
      <c r="F286" s="29">
        <v>0</v>
      </c>
    </row>
    <row r="287" spans="1:6" x14ac:dyDescent="0.2">
      <c r="A287" s="14" t="s">
        <v>663</v>
      </c>
      <c r="B287" s="15" t="s">
        <v>664</v>
      </c>
      <c r="C287" s="26"/>
      <c r="D287" s="169"/>
      <c r="E287" s="171"/>
      <c r="F287" s="29">
        <v>0</v>
      </c>
    </row>
    <row r="288" spans="1:6" x14ac:dyDescent="0.2">
      <c r="A288" s="14" t="s">
        <v>665</v>
      </c>
      <c r="B288" s="15" t="s">
        <v>666</v>
      </c>
      <c r="C288" s="26"/>
      <c r="D288" s="169"/>
      <c r="E288" s="171"/>
      <c r="F288" s="29">
        <v>0</v>
      </c>
    </row>
    <row r="289" spans="1:6" x14ac:dyDescent="0.2">
      <c r="A289" s="14" t="s">
        <v>667</v>
      </c>
      <c r="B289" s="15" t="s">
        <v>668</v>
      </c>
      <c r="C289" s="26"/>
      <c r="D289" s="176"/>
      <c r="E289" s="171"/>
      <c r="F289" s="29">
        <v>0</v>
      </c>
    </row>
    <row r="290" spans="1:6" x14ac:dyDescent="0.2">
      <c r="A290" s="14" t="s">
        <v>669</v>
      </c>
      <c r="B290" s="15" t="s">
        <v>670</v>
      </c>
      <c r="C290" s="26"/>
      <c r="D290" s="169"/>
      <c r="E290" s="171"/>
      <c r="F290" s="29">
        <v>0</v>
      </c>
    </row>
    <row r="291" spans="1:6" x14ac:dyDescent="0.2">
      <c r="A291" s="13" t="s">
        <v>671</v>
      </c>
      <c r="B291" s="25" t="s">
        <v>672</v>
      </c>
      <c r="C291" s="26"/>
      <c r="D291" s="170">
        <f>SUM(C292:C307)</f>
        <v>0</v>
      </c>
      <c r="E291" s="171"/>
      <c r="F291" s="29">
        <v>0</v>
      </c>
    </row>
    <row r="292" spans="1:6" ht="23.6" x14ac:dyDescent="0.2">
      <c r="A292" s="14" t="s">
        <v>673</v>
      </c>
      <c r="B292" s="15" t="s">
        <v>674</v>
      </c>
      <c r="C292" s="26"/>
      <c r="D292" s="169"/>
      <c r="E292" s="171"/>
      <c r="F292" s="29">
        <v>0</v>
      </c>
    </row>
    <row r="293" spans="1:6" ht="23.6" x14ac:dyDescent="0.2">
      <c r="A293" s="14" t="s">
        <v>675</v>
      </c>
      <c r="B293" s="15" t="s">
        <v>676</v>
      </c>
      <c r="C293" s="26"/>
      <c r="D293" s="169"/>
      <c r="E293" s="171"/>
      <c r="F293" s="29">
        <v>0</v>
      </c>
    </row>
    <row r="294" spans="1:6" x14ac:dyDescent="0.2">
      <c r="A294" s="14" t="s">
        <v>677</v>
      </c>
      <c r="B294" s="15" t="s">
        <v>678</v>
      </c>
      <c r="C294" s="26"/>
      <c r="D294" s="169"/>
      <c r="E294" s="171"/>
      <c r="F294" s="29">
        <v>0</v>
      </c>
    </row>
    <row r="295" spans="1:6" x14ac:dyDescent="0.2">
      <c r="A295" s="14" t="s">
        <v>679</v>
      </c>
      <c r="B295" s="15" t="s">
        <v>680</v>
      </c>
      <c r="C295" s="26"/>
      <c r="D295" s="169"/>
      <c r="E295" s="171"/>
      <c r="F295" s="29">
        <v>0</v>
      </c>
    </row>
    <row r="296" spans="1:6" ht="23.6" x14ac:dyDescent="0.2">
      <c r="A296" s="14" t="s">
        <v>681</v>
      </c>
      <c r="B296" s="15" t="s">
        <v>682</v>
      </c>
      <c r="C296" s="26"/>
      <c r="D296" s="169"/>
      <c r="E296" s="171"/>
      <c r="F296" s="29">
        <v>0</v>
      </c>
    </row>
    <row r="297" spans="1:6" ht="23.6" x14ac:dyDescent="0.2">
      <c r="A297" s="14" t="s">
        <v>683</v>
      </c>
      <c r="B297" s="15" t="s">
        <v>684</v>
      </c>
      <c r="C297" s="26"/>
      <c r="D297" s="169"/>
      <c r="E297" s="171"/>
      <c r="F297" s="29">
        <v>0</v>
      </c>
    </row>
    <row r="298" spans="1:6" ht="23.6" x14ac:dyDescent="0.2">
      <c r="A298" s="14" t="s">
        <v>685</v>
      </c>
      <c r="B298" s="15" t="s">
        <v>686</v>
      </c>
      <c r="C298" s="26"/>
      <c r="D298" s="169"/>
      <c r="E298" s="171"/>
      <c r="F298" s="29">
        <v>0</v>
      </c>
    </row>
    <row r="299" spans="1:6" ht="23.6" x14ac:dyDescent="0.2">
      <c r="A299" s="14" t="s">
        <v>687</v>
      </c>
      <c r="B299" s="15" t="s">
        <v>688</v>
      </c>
      <c r="C299" s="26"/>
      <c r="D299" s="176"/>
      <c r="E299" s="171"/>
      <c r="F299" s="29">
        <v>0</v>
      </c>
    </row>
    <row r="300" spans="1:6" x14ac:dyDescent="0.2">
      <c r="A300" s="14" t="s">
        <v>689</v>
      </c>
      <c r="B300" s="15" t="s">
        <v>690</v>
      </c>
      <c r="C300" s="26"/>
      <c r="D300" s="169"/>
      <c r="E300" s="171"/>
      <c r="F300" s="29">
        <v>0</v>
      </c>
    </row>
    <row r="301" spans="1:6" x14ac:dyDescent="0.2">
      <c r="A301" s="14" t="s">
        <v>691</v>
      </c>
      <c r="B301" s="15" t="s">
        <v>692</v>
      </c>
      <c r="C301" s="26"/>
      <c r="D301" s="169"/>
      <c r="E301" s="171"/>
      <c r="F301" s="29">
        <v>0</v>
      </c>
    </row>
    <row r="302" spans="1:6" x14ac:dyDescent="0.2">
      <c r="A302" s="14" t="s">
        <v>693</v>
      </c>
      <c r="B302" s="15" t="s">
        <v>694</v>
      </c>
      <c r="C302" s="26"/>
      <c r="D302" s="169"/>
      <c r="E302" s="171"/>
      <c r="F302" s="29">
        <v>0</v>
      </c>
    </row>
    <row r="303" spans="1:6" x14ac:dyDescent="0.2">
      <c r="A303" s="14" t="s">
        <v>695</v>
      </c>
      <c r="B303" s="15" t="s">
        <v>696</v>
      </c>
      <c r="C303" s="26"/>
      <c r="D303" s="169"/>
      <c r="E303" s="171"/>
      <c r="F303" s="29">
        <v>0</v>
      </c>
    </row>
    <row r="304" spans="1:6" ht="23.6" x14ac:dyDescent="0.2">
      <c r="A304" s="14" t="s">
        <v>697</v>
      </c>
      <c r="B304" s="15" t="s">
        <v>698</v>
      </c>
      <c r="C304" s="26"/>
      <c r="D304" s="176"/>
      <c r="E304" s="171"/>
      <c r="F304" s="29">
        <v>0</v>
      </c>
    </row>
    <row r="305" spans="1:6" ht="23.6" x14ac:dyDescent="0.2">
      <c r="A305" s="14" t="s">
        <v>699</v>
      </c>
      <c r="B305" s="15" t="s">
        <v>700</v>
      </c>
      <c r="C305" s="26"/>
      <c r="D305" s="169"/>
      <c r="E305" s="171"/>
      <c r="F305" s="29">
        <v>0</v>
      </c>
    </row>
    <row r="306" spans="1:6" x14ac:dyDescent="0.2">
      <c r="A306" s="14" t="s">
        <v>701</v>
      </c>
      <c r="B306" s="15" t="s">
        <v>702</v>
      </c>
      <c r="C306" s="26"/>
      <c r="D306" s="169"/>
      <c r="E306" s="171"/>
      <c r="F306" s="29">
        <v>0</v>
      </c>
    </row>
    <row r="307" spans="1:6" x14ac:dyDescent="0.2">
      <c r="A307" s="14" t="s">
        <v>703</v>
      </c>
      <c r="B307" s="15" t="s">
        <v>704</v>
      </c>
      <c r="C307" s="26"/>
      <c r="D307" s="169"/>
      <c r="E307" s="171"/>
      <c r="F307" s="29">
        <v>0</v>
      </c>
    </row>
    <row r="308" spans="1:6" x14ac:dyDescent="0.2">
      <c r="A308" s="13" t="s">
        <v>705</v>
      </c>
      <c r="B308" s="25" t="s">
        <v>13</v>
      </c>
      <c r="C308" s="26"/>
      <c r="D308" s="170">
        <f>SUM(C309:C327)</f>
        <v>0</v>
      </c>
      <c r="E308" s="171"/>
      <c r="F308" s="29">
        <v>0</v>
      </c>
    </row>
    <row r="309" spans="1:6" x14ac:dyDescent="0.2">
      <c r="A309" s="14" t="s">
        <v>706</v>
      </c>
      <c r="B309" s="15" t="s">
        <v>707</v>
      </c>
      <c r="C309" s="26"/>
      <c r="D309" s="169"/>
      <c r="E309" s="171"/>
      <c r="F309" s="29">
        <v>0</v>
      </c>
    </row>
    <row r="310" spans="1:6" x14ac:dyDescent="0.2">
      <c r="A310" s="14" t="s">
        <v>708</v>
      </c>
      <c r="B310" s="15" t="s">
        <v>709</v>
      </c>
      <c r="C310" s="26"/>
      <c r="D310" s="169"/>
      <c r="E310" s="171"/>
      <c r="F310" s="29">
        <v>0</v>
      </c>
    </row>
    <row r="311" spans="1:6" x14ac:dyDescent="0.2">
      <c r="A311" s="14" t="s">
        <v>710</v>
      </c>
      <c r="B311" s="15" t="s">
        <v>711</v>
      </c>
      <c r="C311" s="26"/>
      <c r="D311" s="169"/>
      <c r="E311" s="171"/>
      <c r="F311" s="29">
        <v>0</v>
      </c>
    </row>
    <row r="312" spans="1:6" x14ac:dyDescent="0.2">
      <c r="A312" s="14" t="s">
        <v>712</v>
      </c>
      <c r="B312" s="15" t="s">
        <v>713</v>
      </c>
      <c r="C312" s="26"/>
      <c r="D312" s="169"/>
      <c r="E312" s="171"/>
      <c r="F312" s="29">
        <v>0</v>
      </c>
    </row>
    <row r="313" spans="1:6" x14ac:dyDescent="0.2">
      <c r="A313" s="14" t="s">
        <v>714</v>
      </c>
      <c r="B313" s="15" t="s">
        <v>715</v>
      </c>
      <c r="C313" s="26"/>
      <c r="D313" s="169"/>
      <c r="E313" s="171"/>
      <c r="F313" s="29">
        <v>0</v>
      </c>
    </row>
    <row r="314" spans="1:6" x14ac:dyDescent="0.2">
      <c r="A314" s="14" t="s">
        <v>716</v>
      </c>
      <c r="B314" s="15" t="s">
        <v>717</v>
      </c>
      <c r="C314" s="34"/>
      <c r="D314" s="177"/>
      <c r="E314" s="170"/>
      <c r="F314" s="29">
        <v>0</v>
      </c>
    </row>
    <row r="315" spans="1:6" x14ac:dyDescent="0.2">
      <c r="A315" s="14" t="s">
        <v>718</v>
      </c>
      <c r="B315" s="15" t="s">
        <v>719</v>
      </c>
      <c r="C315" s="26"/>
      <c r="D315" s="176"/>
      <c r="E315" s="171"/>
      <c r="F315" s="29">
        <v>0</v>
      </c>
    </row>
    <row r="316" spans="1:6" x14ac:dyDescent="0.2">
      <c r="A316" s="14" t="s">
        <v>720</v>
      </c>
      <c r="B316" s="15" t="s">
        <v>721</v>
      </c>
      <c r="C316" s="26"/>
      <c r="D316" s="169"/>
      <c r="E316" s="171"/>
      <c r="F316" s="29">
        <v>0</v>
      </c>
    </row>
    <row r="317" spans="1:6" x14ac:dyDescent="0.2">
      <c r="A317" s="14" t="s">
        <v>722</v>
      </c>
      <c r="B317" s="15" t="s">
        <v>723</v>
      </c>
      <c r="C317" s="26"/>
      <c r="D317" s="169"/>
      <c r="E317" s="171"/>
      <c r="F317" s="29">
        <v>0</v>
      </c>
    </row>
    <row r="318" spans="1:6" x14ac:dyDescent="0.2">
      <c r="A318" s="14" t="s">
        <v>724</v>
      </c>
      <c r="B318" s="15" t="s">
        <v>725</v>
      </c>
      <c r="C318" s="26"/>
      <c r="D318" s="169"/>
      <c r="E318" s="171"/>
      <c r="F318" s="29">
        <v>0</v>
      </c>
    </row>
    <row r="319" spans="1:6" x14ac:dyDescent="0.2">
      <c r="A319" s="14" t="s">
        <v>726</v>
      </c>
      <c r="B319" s="15" t="s">
        <v>727</v>
      </c>
      <c r="C319" s="26"/>
      <c r="D319" s="169"/>
      <c r="E319" s="171"/>
      <c r="F319" s="29">
        <v>0</v>
      </c>
    </row>
    <row r="320" spans="1:6" x14ac:dyDescent="0.2">
      <c r="A320" s="14" t="s">
        <v>728</v>
      </c>
      <c r="B320" s="15" t="s">
        <v>729</v>
      </c>
      <c r="C320" s="26"/>
      <c r="D320" s="169"/>
      <c r="E320" s="171"/>
      <c r="F320" s="29">
        <v>0</v>
      </c>
    </row>
    <row r="321" spans="1:6" x14ac:dyDescent="0.2">
      <c r="A321" s="14" t="s">
        <v>730</v>
      </c>
      <c r="B321" s="15" t="s">
        <v>731</v>
      </c>
      <c r="C321" s="26"/>
      <c r="D321" s="169"/>
      <c r="E321" s="171"/>
      <c r="F321" s="29">
        <v>0</v>
      </c>
    </row>
    <row r="322" spans="1:6" x14ac:dyDescent="0.2">
      <c r="A322" s="14" t="s">
        <v>732</v>
      </c>
      <c r="B322" s="15" t="s">
        <v>733</v>
      </c>
      <c r="C322" s="26"/>
      <c r="D322" s="169"/>
      <c r="E322" s="171"/>
      <c r="F322" s="29">
        <v>0</v>
      </c>
    </row>
    <row r="323" spans="1:6" x14ac:dyDescent="0.2">
      <c r="A323" s="14" t="s">
        <v>734</v>
      </c>
      <c r="B323" s="15" t="s">
        <v>735</v>
      </c>
      <c r="C323" s="26"/>
      <c r="D323" s="169"/>
      <c r="E323" s="171"/>
      <c r="F323" s="29">
        <v>0</v>
      </c>
    </row>
    <row r="324" spans="1:6" x14ac:dyDescent="0.2">
      <c r="A324" s="14" t="s">
        <v>736</v>
      </c>
      <c r="B324" s="15" t="s">
        <v>737</v>
      </c>
      <c r="C324" s="26"/>
      <c r="D324" s="176"/>
      <c r="E324" s="171"/>
      <c r="F324" s="29">
        <v>0</v>
      </c>
    </row>
    <row r="325" spans="1:6" x14ac:dyDescent="0.2">
      <c r="A325" s="14" t="s">
        <v>738</v>
      </c>
      <c r="B325" s="15" t="s">
        <v>739</v>
      </c>
      <c r="C325" s="26"/>
      <c r="D325" s="169"/>
      <c r="E325" s="171"/>
      <c r="F325" s="29">
        <v>0</v>
      </c>
    </row>
    <row r="326" spans="1:6" x14ac:dyDescent="0.2">
      <c r="A326" s="14" t="s">
        <v>740</v>
      </c>
      <c r="B326" s="15" t="s">
        <v>741</v>
      </c>
      <c r="C326" s="26"/>
      <c r="D326" s="169"/>
      <c r="E326" s="171"/>
      <c r="F326" s="29">
        <v>0</v>
      </c>
    </row>
    <row r="327" spans="1:6" x14ac:dyDescent="0.2">
      <c r="A327" s="14" t="s">
        <v>742</v>
      </c>
      <c r="B327" s="15" t="s">
        <v>743</v>
      </c>
      <c r="C327" s="26"/>
      <c r="D327" s="169"/>
      <c r="E327" s="171"/>
      <c r="F327" s="29">
        <v>0</v>
      </c>
    </row>
    <row r="328" spans="1:6" x14ac:dyDescent="0.2">
      <c r="A328" s="13" t="s">
        <v>744</v>
      </c>
      <c r="B328" s="25" t="s">
        <v>745</v>
      </c>
      <c r="C328" s="26"/>
      <c r="D328" s="170">
        <f>SUM(C329:C341)</f>
        <v>0</v>
      </c>
      <c r="E328" s="171"/>
      <c r="F328" s="29">
        <v>0</v>
      </c>
    </row>
    <row r="329" spans="1:6" x14ac:dyDescent="0.2">
      <c r="A329" s="14" t="s">
        <v>746</v>
      </c>
      <c r="B329" s="15" t="s">
        <v>747</v>
      </c>
      <c r="C329" s="26"/>
      <c r="D329" s="169"/>
      <c r="E329" s="171"/>
      <c r="F329" s="29">
        <v>0</v>
      </c>
    </row>
    <row r="330" spans="1:6" x14ac:dyDescent="0.2">
      <c r="A330" s="14" t="s">
        <v>748</v>
      </c>
      <c r="B330" s="15" t="s">
        <v>749</v>
      </c>
      <c r="C330" s="26"/>
      <c r="D330" s="169"/>
      <c r="E330" s="171"/>
      <c r="F330" s="29">
        <v>0</v>
      </c>
    </row>
    <row r="331" spans="1:6" x14ac:dyDescent="0.2">
      <c r="A331" s="14" t="s">
        <v>750</v>
      </c>
      <c r="B331" s="15" t="s">
        <v>751</v>
      </c>
      <c r="C331" s="26"/>
      <c r="D331" s="169"/>
      <c r="E331" s="171"/>
      <c r="F331" s="29">
        <v>0</v>
      </c>
    </row>
    <row r="332" spans="1:6" x14ac:dyDescent="0.2">
      <c r="A332" s="14" t="s">
        <v>752</v>
      </c>
      <c r="B332" s="15" t="s">
        <v>753</v>
      </c>
      <c r="C332" s="26"/>
      <c r="D332" s="169"/>
      <c r="E332" s="171"/>
      <c r="F332" s="29">
        <v>0</v>
      </c>
    </row>
    <row r="333" spans="1:6" x14ac:dyDescent="0.2">
      <c r="A333" s="14" t="s">
        <v>754</v>
      </c>
      <c r="B333" s="15" t="s">
        <v>755</v>
      </c>
      <c r="C333" s="26"/>
      <c r="D333" s="176"/>
      <c r="E333" s="171"/>
      <c r="F333" s="29">
        <v>0</v>
      </c>
    </row>
    <row r="334" spans="1:6" x14ac:dyDescent="0.2">
      <c r="A334" s="14" t="s">
        <v>756</v>
      </c>
      <c r="B334" s="15" t="s">
        <v>757</v>
      </c>
      <c r="C334" s="26"/>
      <c r="D334" s="169"/>
      <c r="E334" s="171"/>
      <c r="F334" s="29">
        <v>0</v>
      </c>
    </row>
    <row r="335" spans="1:6" x14ac:dyDescent="0.2">
      <c r="A335" s="14" t="s">
        <v>758</v>
      </c>
      <c r="B335" s="15" t="s">
        <v>759</v>
      </c>
      <c r="C335" s="26"/>
      <c r="D335" s="169"/>
      <c r="E335" s="171"/>
      <c r="F335" s="29">
        <v>0</v>
      </c>
    </row>
    <row r="336" spans="1:6" x14ac:dyDescent="0.2">
      <c r="A336" s="14" t="s">
        <v>760</v>
      </c>
      <c r="B336" s="15" t="s">
        <v>761</v>
      </c>
      <c r="C336" s="34"/>
      <c r="D336" s="177"/>
      <c r="E336" s="170"/>
      <c r="F336" s="29">
        <v>0</v>
      </c>
    </row>
    <row r="337" spans="1:6" x14ac:dyDescent="0.2">
      <c r="A337" s="14" t="s">
        <v>762</v>
      </c>
      <c r="B337" s="15" t="s">
        <v>763</v>
      </c>
      <c r="C337" s="26"/>
      <c r="D337" s="176"/>
      <c r="E337" s="171"/>
      <c r="F337" s="29">
        <v>0</v>
      </c>
    </row>
    <row r="338" spans="1:6" x14ac:dyDescent="0.2">
      <c r="A338" s="14" t="s">
        <v>764</v>
      </c>
      <c r="B338" s="15" t="s">
        <v>765</v>
      </c>
      <c r="C338" s="26"/>
      <c r="D338" s="169"/>
      <c r="E338" s="171"/>
      <c r="F338" s="29">
        <v>0</v>
      </c>
    </row>
    <row r="339" spans="1:6" x14ac:dyDescent="0.2">
      <c r="A339" s="14" t="s">
        <v>766</v>
      </c>
      <c r="B339" s="15" t="s">
        <v>767</v>
      </c>
      <c r="C339" s="26"/>
      <c r="D339" s="169"/>
      <c r="E339" s="171"/>
      <c r="F339" s="29">
        <v>0</v>
      </c>
    </row>
    <row r="340" spans="1:6" x14ac:dyDescent="0.2">
      <c r="A340" s="14" t="s">
        <v>768</v>
      </c>
      <c r="B340" s="15" t="s">
        <v>769</v>
      </c>
      <c r="C340" s="26"/>
      <c r="D340" s="176"/>
      <c r="E340" s="171"/>
      <c r="F340" s="29">
        <v>0</v>
      </c>
    </row>
    <row r="341" spans="1:6" ht="23.6" x14ac:dyDescent="0.2">
      <c r="A341" s="14" t="s">
        <v>770</v>
      </c>
      <c r="B341" s="15" t="s">
        <v>771</v>
      </c>
      <c r="C341" s="26"/>
      <c r="D341" s="169"/>
      <c r="E341" s="171"/>
      <c r="F341" s="29">
        <v>0</v>
      </c>
    </row>
    <row r="342" spans="1:6" x14ac:dyDescent="0.2">
      <c r="A342" s="13" t="s">
        <v>772</v>
      </c>
      <c r="B342" s="25" t="s">
        <v>14</v>
      </c>
      <c r="C342" s="26"/>
      <c r="D342" s="170">
        <f>SUM(C343:C360)</f>
        <v>0</v>
      </c>
      <c r="E342" s="171"/>
      <c r="F342" s="29">
        <v>0</v>
      </c>
    </row>
    <row r="343" spans="1:6" x14ac:dyDescent="0.2">
      <c r="A343" s="14" t="s">
        <v>773</v>
      </c>
      <c r="B343" s="15" t="s">
        <v>774</v>
      </c>
      <c r="C343" s="26"/>
      <c r="D343" s="169"/>
      <c r="E343" s="171"/>
      <c r="F343" s="29">
        <v>0</v>
      </c>
    </row>
    <row r="344" spans="1:6" x14ac:dyDescent="0.2">
      <c r="A344" s="14" t="s">
        <v>775</v>
      </c>
      <c r="B344" s="15" t="s">
        <v>776</v>
      </c>
      <c r="C344" s="26"/>
      <c r="D344" s="169"/>
      <c r="E344" s="171"/>
      <c r="F344" s="29">
        <v>0</v>
      </c>
    </row>
    <row r="345" spans="1:6" x14ac:dyDescent="0.2">
      <c r="A345" s="14" t="s">
        <v>777</v>
      </c>
      <c r="B345" s="15" t="s">
        <v>778</v>
      </c>
      <c r="C345" s="26"/>
      <c r="D345" s="169"/>
      <c r="E345" s="171"/>
      <c r="F345" s="29">
        <v>0</v>
      </c>
    </row>
    <row r="346" spans="1:6" x14ac:dyDescent="0.2">
      <c r="A346" s="14" t="s">
        <v>779</v>
      </c>
      <c r="B346" s="15" t="s">
        <v>780</v>
      </c>
      <c r="C346" s="26"/>
      <c r="D346" s="169"/>
      <c r="E346" s="171"/>
      <c r="F346" s="29">
        <v>0</v>
      </c>
    </row>
    <row r="347" spans="1:6" x14ac:dyDescent="0.2">
      <c r="A347" s="14" t="s">
        <v>781</v>
      </c>
      <c r="B347" s="15" t="s">
        <v>782</v>
      </c>
      <c r="C347" s="26"/>
      <c r="D347" s="169"/>
      <c r="E347" s="171"/>
      <c r="F347" s="29">
        <v>0</v>
      </c>
    </row>
    <row r="348" spans="1:6" x14ac:dyDescent="0.2">
      <c r="A348" s="14" t="s">
        <v>783</v>
      </c>
      <c r="B348" s="15" t="s">
        <v>784</v>
      </c>
      <c r="C348" s="26"/>
      <c r="D348" s="169"/>
      <c r="E348" s="171"/>
      <c r="F348" s="29">
        <v>0</v>
      </c>
    </row>
    <row r="349" spans="1:6" x14ac:dyDescent="0.2">
      <c r="A349" s="14" t="s">
        <v>785</v>
      </c>
      <c r="B349" s="15" t="s">
        <v>786</v>
      </c>
      <c r="C349" s="26"/>
      <c r="D349" s="169"/>
      <c r="E349" s="171"/>
      <c r="F349" s="29">
        <v>0</v>
      </c>
    </row>
    <row r="350" spans="1:6" x14ac:dyDescent="0.2">
      <c r="A350" s="14" t="s">
        <v>787</v>
      </c>
      <c r="B350" s="15" t="s">
        <v>788</v>
      </c>
      <c r="C350" s="26"/>
      <c r="D350" s="176"/>
      <c r="E350" s="171"/>
      <c r="F350" s="29">
        <v>0</v>
      </c>
    </row>
    <row r="351" spans="1:6" x14ac:dyDescent="0.2">
      <c r="A351" s="14" t="s">
        <v>793</v>
      </c>
      <c r="B351" s="15" t="s">
        <v>794</v>
      </c>
      <c r="C351" s="26"/>
      <c r="D351" s="169"/>
      <c r="E351" s="171"/>
      <c r="F351" s="29">
        <v>0</v>
      </c>
    </row>
    <row r="352" spans="1:6" x14ac:dyDescent="0.2">
      <c r="A352" s="14" t="s">
        <v>795</v>
      </c>
      <c r="B352" s="15" t="s">
        <v>796</v>
      </c>
      <c r="C352" s="26"/>
      <c r="D352" s="169"/>
      <c r="E352" s="171"/>
      <c r="F352" s="29">
        <v>0</v>
      </c>
    </row>
    <row r="353" spans="1:6" x14ac:dyDescent="0.2">
      <c r="A353" s="14" t="s">
        <v>797</v>
      </c>
      <c r="B353" s="15" t="s">
        <v>798</v>
      </c>
      <c r="C353" s="26"/>
      <c r="D353" s="169"/>
      <c r="E353" s="171"/>
      <c r="F353" s="29">
        <v>0</v>
      </c>
    </row>
    <row r="354" spans="1:6" x14ac:dyDescent="0.2">
      <c r="A354" s="14" t="s">
        <v>799</v>
      </c>
      <c r="B354" s="15" t="s">
        <v>800</v>
      </c>
      <c r="C354" s="26"/>
      <c r="D354" s="169"/>
      <c r="E354" s="171"/>
      <c r="F354" s="29">
        <v>0</v>
      </c>
    </row>
    <row r="355" spans="1:6" x14ac:dyDescent="0.2">
      <c r="A355" s="14" t="s">
        <v>801</v>
      </c>
      <c r="B355" s="15" t="s">
        <v>802</v>
      </c>
      <c r="C355" s="26"/>
      <c r="D355" s="169"/>
      <c r="E355" s="171"/>
      <c r="F355" s="29">
        <v>0</v>
      </c>
    </row>
    <row r="356" spans="1:6" x14ac:dyDescent="0.2">
      <c r="A356" s="14" t="s">
        <v>803</v>
      </c>
      <c r="B356" s="15" t="s">
        <v>804</v>
      </c>
      <c r="C356" s="26"/>
      <c r="D356" s="169"/>
      <c r="E356" s="171"/>
      <c r="F356" s="29">
        <v>0</v>
      </c>
    </row>
    <row r="357" spans="1:6" x14ac:dyDescent="0.2">
      <c r="A357" s="14" t="s">
        <v>809</v>
      </c>
      <c r="B357" s="15" t="s">
        <v>14</v>
      </c>
      <c r="C357" s="26"/>
      <c r="D357" s="176"/>
      <c r="E357" s="171"/>
      <c r="F357" s="29">
        <v>0</v>
      </c>
    </row>
    <row r="358" spans="1:6" x14ac:dyDescent="0.2">
      <c r="A358" s="14" t="s">
        <v>810</v>
      </c>
      <c r="B358" s="15" t="s">
        <v>811</v>
      </c>
      <c r="C358" s="26"/>
      <c r="D358" s="169"/>
      <c r="E358" s="171"/>
      <c r="F358" s="29">
        <v>0</v>
      </c>
    </row>
    <row r="359" spans="1:6" x14ac:dyDescent="0.2">
      <c r="A359" s="14" t="s">
        <v>812</v>
      </c>
      <c r="B359" s="15" t="s">
        <v>813</v>
      </c>
      <c r="C359" s="26"/>
      <c r="D359" s="169"/>
      <c r="E359" s="171"/>
      <c r="F359" s="29">
        <v>0</v>
      </c>
    </row>
    <row r="360" spans="1:6" x14ac:dyDescent="0.2">
      <c r="A360" s="16" t="s">
        <v>814</v>
      </c>
      <c r="B360" s="21" t="s">
        <v>15</v>
      </c>
      <c r="C360" s="22"/>
      <c r="D360" s="167"/>
      <c r="E360" s="168">
        <f>SUM(D361:D388)</f>
        <v>0</v>
      </c>
      <c r="F360" s="24">
        <v>0</v>
      </c>
    </row>
    <row r="361" spans="1:6" x14ac:dyDescent="0.2">
      <c r="A361" s="13" t="s">
        <v>815</v>
      </c>
      <c r="B361" s="25" t="s">
        <v>816</v>
      </c>
      <c r="C361" s="26"/>
      <c r="D361" s="170">
        <f>SUM(C362:C366)</f>
        <v>0</v>
      </c>
      <c r="E361" s="171"/>
      <c r="F361" s="29">
        <v>0</v>
      </c>
    </row>
    <row r="362" spans="1:6" x14ac:dyDescent="0.2">
      <c r="A362" s="14" t="s">
        <v>831</v>
      </c>
      <c r="B362" s="15" t="s">
        <v>832</v>
      </c>
      <c r="C362" s="26"/>
      <c r="D362" s="169"/>
      <c r="E362" s="171"/>
      <c r="F362" s="29">
        <v>0</v>
      </c>
    </row>
    <row r="363" spans="1:6" x14ac:dyDescent="0.2">
      <c r="A363" s="14" t="s">
        <v>833</v>
      </c>
      <c r="B363" s="15" t="s">
        <v>834</v>
      </c>
      <c r="C363" s="26"/>
      <c r="D363" s="169"/>
      <c r="E363" s="171"/>
      <c r="F363" s="29">
        <v>0</v>
      </c>
    </row>
    <row r="364" spans="1:6" ht="23.6" x14ac:dyDescent="0.2">
      <c r="A364" s="14" t="s">
        <v>835</v>
      </c>
      <c r="B364" s="15" t="s">
        <v>836</v>
      </c>
      <c r="C364" s="26"/>
      <c r="D364" s="169"/>
      <c r="E364" s="171"/>
      <c r="F364" s="29">
        <v>0</v>
      </c>
    </row>
    <row r="365" spans="1:6" ht="23.6" x14ac:dyDescent="0.2">
      <c r="A365" s="14" t="s">
        <v>837</v>
      </c>
      <c r="B365" s="15" t="s">
        <v>838</v>
      </c>
      <c r="C365" s="26"/>
      <c r="D365" s="169"/>
      <c r="E365" s="171"/>
      <c r="F365" s="29">
        <v>0</v>
      </c>
    </row>
    <row r="366" spans="1:6" x14ac:dyDescent="0.2">
      <c r="A366" s="14" t="s">
        <v>839</v>
      </c>
      <c r="B366" s="15" t="s">
        <v>840</v>
      </c>
      <c r="C366" s="26"/>
      <c r="D366" s="169"/>
      <c r="E366" s="171"/>
      <c r="F366" s="29">
        <v>0</v>
      </c>
    </row>
    <row r="367" spans="1:6" x14ac:dyDescent="0.2">
      <c r="A367" s="13" t="s">
        <v>909</v>
      </c>
      <c r="B367" s="25" t="s">
        <v>20</v>
      </c>
      <c r="C367" s="26"/>
      <c r="D367" s="170">
        <f>SUM(C368:C383)</f>
        <v>0</v>
      </c>
      <c r="E367" s="171"/>
      <c r="F367" s="29">
        <v>0</v>
      </c>
    </row>
    <row r="368" spans="1:6" x14ac:dyDescent="0.2">
      <c r="A368" s="14" t="s">
        <v>910</v>
      </c>
      <c r="B368" s="15" t="s">
        <v>911</v>
      </c>
      <c r="C368" s="26"/>
      <c r="D368" s="169"/>
      <c r="E368" s="171"/>
      <c r="F368" s="29">
        <v>0</v>
      </c>
    </row>
    <row r="369" spans="1:6" x14ac:dyDescent="0.2">
      <c r="A369" s="14" t="s">
        <v>912</v>
      </c>
      <c r="B369" s="15" t="s">
        <v>913</v>
      </c>
      <c r="C369" s="26"/>
      <c r="D369" s="169"/>
      <c r="E369" s="171"/>
      <c r="F369" s="29">
        <v>0</v>
      </c>
    </row>
    <row r="370" spans="1:6" x14ac:dyDescent="0.2">
      <c r="A370" s="14" t="s">
        <v>914</v>
      </c>
      <c r="B370" s="15" t="s">
        <v>915</v>
      </c>
      <c r="C370" s="26"/>
      <c r="D370" s="169"/>
      <c r="E370" s="171"/>
      <c r="F370" s="29">
        <v>0</v>
      </c>
    </row>
    <row r="371" spans="1:6" x14ac:dyDescent="0.2">
      <c r="A371" s="14" t="s">
        <v>916</v>
      </c>
      <c r="B371" s="15" t="s">
        <v>917</v>
      </c>
      <c r="C371" s="26"/>
      <c r="D371" s="169"/>
      <c r="E371" s="171"/>
      <c r="F371" s="29">
        <v>0</v>
      </c>
    </row>
    <row r="372" spans="1:6" x14ac:dyDescent="0.2">
      <c r="A372" s="14" t="s">
        <v>918</v>
      </c>
      <c r="B372" s="15" t="s">
        <v>919</v>
      </c>
      <c r="C372" s="26"/>
      <c r="D372" s="169"/>
      <c r="E372" s="171"/>
      <c r="F372" s="29">
        <v>0</v>
      </c>
    </row>
    <row r="373" spans="1:6" x14ac:dyDescent="0.2">
      <c r="A373" s="14" t="s">
        <v>920</v>
      </c>
      <c r="B373" s="15" t="s">
        <v>921</v>
      </c>
      <c r="C373" s="26"/>
      <c r="D373" s="169"/>
      <c r="E373" s="171"/>
      <c r="F373" s="29">
        <v>0</v>
      </c>
    </row>
    <row r="374" spans="1:6" x14ac:dyDescent="0.2">
      <c r="A374" s="14" t="s">
        <v>922</v>
      </c>
      <c r="B374" s="15" t="s">
        <v>923</v>
      </c>
      <c r="C374" s="26"/>
      <c r="D374" s="169"/>
      <c r="E374" s="171"/>
      <c r="F374" s="29">
        <v>0</v>
      </c>
    </row>
    <row r="375" spans="1:6" x14ac:dyDescent="0.2">
      <c r="A375" s="14" t="s">
        <v>924</v>
      </c>
      <c r="B375" s="15" t="s">
        <v>925</v>
      </c>
      <c r="C375" s="26"/>
      <c r="D375" s="169"/>
      <c r="E375" s="171"/>
      <c r="F375" s="29">
        <v>0</v>
      </c>
    </row>
    <row r="376" spans="1:6" x14ac:dyDescent="0.2">
      <c r="A376" s="14" t="s">
        <v>926</v>
      </c>
      <c r="B376" s="15" t="s">
        <v>927</v>
      </c>
      <c r="C376" s="26"/>
      <c r="D376" s="169"/>
      <c r="E376" s="171"/>
      <c r="F376" s="29">
        <v>0</v>
      </c>
    </row>
    <row r="377" spans="1:6" x14ac:dyDescent="0.2">
      <c r="A377" s="14" t="s">
        <v>928</v>
      </c>
      <c r="B377" s="15" t="s">
        <v>929</v>
      </c>
      <c r="C377" s="26"/>
      <c r="D377" s="176"/>
      <c r="E377" s="171"/>
      <c r="F377" s="29">
        <v>0</v>
      </c>
    </row>
    <row r="378" spans="1:6" x14ac:dyDescent="0.2">
      <c r="A378" s="14" t="s">
        <v>930</v>
      </c>
      <c r="B378" s="15" t="s">
        <v>931</v>
      </c>
      <c r="C378" s="26"/>
      <c r="D378" s="169"/>
      <c r="E378" s="171"/>
      <c r="F378" s="29">
        <v>0</v>
      </c>
    </row>
    <row r="379" spans="1:6" x14ac:dyDescent="0.2">
      <c r="A379" s="14" t="s">
        <v>932</v>
      </c>
      <c r="B379" s="15" t="s">
        <v>933</v>
      </c>
      <c r="C379" s="26"/>
      <c r="D379" s="169"/>
      <c r="E379" s="171"/>
      <c r="F379" s="29">
        <v>0</v>
      </c>
    </row>
    <row r="380" spans="1:6" x14ac:dyDescent="0.2">
      <c r="A380" s="14" t="s">
        <v>934</v>
      </c>
      <c r="B380" s="15" t="s">
        <v>935</v>
      </c>
      <c r="C380" s="26"/>
      <c r="D380" s="176"/>
      <c r="E380" s="171"/>
      <c r="F380" s="29">
        <v>0</v>
      </c>
    </row>
    <row r="381" spans="1:6" x14ac:dyDescent="0.2">
      <c r="A381" s="14" t="s">
        <v>936</v>
      </c>
      <c r="B381" s="15" t="s">
        <v>937</v>
      </c>
      <c r="C381" s="26"/>
      <c r="D381" s="169"/>
      <c r="E381" s="171"/>
      <c r="F381" s="29">
        <v>0</v>
      </c>
    </row>
    <row r="382" spans="1:6" x14ac:dyDescent="0.2">
      <c r="A382" s="14" t="s">
        <v>938</v>
      </c>
      <c r="B382" s="15" t="s">
        <v>939</v>
      </c>
      <c r="C382" s="26"/>
      <c r="D382" s="169"/>
      <c r="E382" s="171"/>
      <c r="F382" s="29">
        <v>0</v>
      </c>
    </row>
    <row r="383" spans="1:6" x14ac:dyDescent="0.2">
      <c r="A383" s="14" t="s">
        <v>940</v>
      </c>
      <c r="B383" s="15" t="s">
        <v>941</v>
      </c>
      <c r="C383" s="26"/>
      <c r="D383" s="169"/>
      <c r="E383" s="171"/>
      <c r="F383" s="29">
        <v>0</v>
      </c>
    </row>
    <row r="384" spans="1:6" x14ac:dyDescent="0.2">
      <c r="A384" s="13" t="s">
        <v>942</v>
      </c>
      <c r="B384" s="25" t="s">
        <v>21</v>
      </c>
      <c r="C384" s="34"/>
      <c r="D384" s="170">
        <f>SUM(C385:C388)</f>
        <v>0</v>
      </c>
      <c r="E384" s="170"/>
      <c r="F384" s="29">
        <v>0</v>
      </c>
    </row>
    <row r="385" spans="1:6" x14ac:dyDescent="0.2">
      <c r="A385" s="14" t="s">
        <v>943</v>
      </c>
      <c r="B385" s="15" t="s">
        <v>944</v>
      </c>
      <c r="C385" s="26"/>
      <c r="D385" s="176"/>
      <c r="E385" s="171"/>
      <c r="F385" s="29">
        <v>0</v>
      </c>
    </row>
    <row r="386" spans="1:6" x14ac:dyDescent="0.2">
      <c r="A386" s="14" t="s">
        <v>945</v>
      </c>
      <c r="B386" s="15" t="s">
        <v>946</v>
      </c>
      <c r="C386" s="26"/>
      <c r="D386" s="169"/>
      <c r="E386" s="171"/>
      <c r="F386" s="29">
        <v>0</v>
      </c>
    </row>
    <row r="387" spans="1:6" x14ac:dyDescent="0.2">
      <c r="A387" s="14" t="s">
        <v>947</v>
      </c>
      <c r="B387" s="15" t="s">
        <v>948</v>
      </c>
      <c r="C387" s="26"/>
      <c r="D387" s="169"/>
      <c r="E387" s="171"/>
      <c r="F387" s="29">
        <v>0</v>
      </c>
    </row>
    <row r="388" spans="1:6" x14ac:dyDescent="0.2">
      <c r="A388" s="14" t="s">
        <v>949</v>
      </c>
      <c r="B388" s="15" t="s">
        <v>950</v>
      </c>
      <c r="C388" s="26"/>
      <c r="D388" s="169"/>
      <c r="E388" s="171"/>
      <c r="F388" s="29">
        <v>0</v>
      </c>
    </row>
    <row r="389" spans="1:6" x14ac:dyDescent="0.2">
      <c r="A389" s="59">
        <v>2</v>
      </c>
      <c r="B389" s="60" t="s">
        <v>1655</v>
      </c>
      <c r="C389" s="61"/>
      <c r="D389" s="173"/>
      <c r="E389" s="174">
        <f>SUM(E390:E483)</f>
        <v>0</v>
      </c>
      <c r="F389" s="59"/>
    </row>
    <row r="390" spans="1:6" x14ac:dyDescent="0.2">
      <c r="A390" s="16" t="s">
        <v>989</v>
      </c>
      <c r="B390" s="21" t="s">
        <v>990</v>
      </c>
      <c r="C390" s="22"/>
      <c r="D390" s="167"/>
      <c r="E390" s="168">
        <f>SUM(D391:D483)</f>
        <v>0</v>
      </c>
      <c r="F390" s="24">
        <v>0</v>
      </c>
    </row>
    <row r="391" spans="1:6" x14ac:dyDescent="0.2">
      <c r="A391" s="13" t="s">
        <v>991</v>
      </c>
      <c r="B391" s="25" t="s">
        <v>992</v>
      </c>
      <c r="C391" s="26"/>
      <c r="D391" s="170">
        <f>SUM(C392:C403)</f>
        <v>0</v>
      </c>
      <c r="E391" s="171"/>
      <c r="F391" s="29">
        <v>0</v>
      </c>
    </row>
    <row r="392" spans="1:6" x14ac:dyDescent="0.2">
      <c r="A392" s="14" t="s">
        <v>993</v>
      </c>
      <c r="B392" s="15" t="s">
        <v>994</v>
      </c>
      <c r="C392" s="26"/>
      <c r="D392" s="169"/>
      <c r="E392" s="171"/>
      <c r="F392" s="29">
        <v>0</v>
      </c>
    </row>
    <row r="393" spans="1:6" x14ac:dyDescent="0.2">
      <c r="A393" s="14" t="s">
        <v>995</v>
      </c>
      <c r="B393" s="15" t="s">
        <v>996</v>
      </c>
      <c r="C393" s="26"/>
      <c r="D393" s="176"/>
      <c r="E393" s="171"/>
      <c r="F393" s="29">
        <v>0</v>
      </c>
    </row>
    <row r="394" spans="1:6" x14ac:dyDescent="0.2">
      <c r="A394" s="14" t="s">
        <v>997</v>
      </c>
      <c r="B394" s="15" t="s">
        <v>998</v>
      </c>
      <c r="C394" s="26"/>
      <c r="D394" s="169"/>
      <c r="E394" s="171"/>
      <c r="F394" s="29">
        <v>0</v>
      </c>
    </row>
    <row r="395" spans="1:6" x14ac:dyDescent="0.2">
      <c r="A395" s="14" t="s">
        <v>999</v>
      </c>
      <c r="B395" s="15" t="s">
        <v>1000</v>
      </c>
      <c r="C395" s="26"/>
      <c r="D395" s="169"/>
      <c r="E395" s="171"/>
      <c r="F395" s="29">
        <v>0</v>
      </c>
    </row>
    <row r="396" spans="1:6" x14ac:dyDescent="0.2">
      <c r="A396" s="14" t="s">
        <v>1001</v>
      </c>
      <c r="B396" s="15" t="s">
        <v>1002</v>
      </c>
      <c r="C396" s="26"/>
      <c r="D396" s="169"/>
      <c r="E396" s="171"/>
      <c r="F396" s="29">
        <v>0</v>
      </c>
    </row>
    <row r="397" spans="1:6" x14ac:dyDescent="0.2">
      <c r="A397" s="14" t="s">
        <v>1003</v>
      </c>
      <c r="B397" s="15" t="s">
        <v>1004</v>
      </c>
      <c r="C397" s="26"/>
      <c r="D397" s="169"/>
      <c r="E397" s="171"/>
      <c r="F397" s="29">
        <v>0</v>
      </c>
    </row>
    <row r="398" spans="1:6" x14ac:dyDescent="0.2">
      <c r="A398" s="14" t="s">
        <v>1005</v>
      </c>
      <c r="B398" s="15" t="s">
        <v>1006</v>
      </c>
      <c r="C398" s="26"/>
      <c r="D398" s="169"/>
      <c r="E398" s="171"/>
      <c r="F398" s="29">
        <v>0</v>
      </c>
    </row>
    <row r="399" spans="1:6" x14ac:dyDescent="0.2">
      <c r="A399" s="14" t="s">
        <v>1007</v>
      </c>
      <c r="B399" s="15" t="s">
        <v>1008</v>
      </c>
      <c r="C399" s="26"/>
      <c r="D399" s="176"/>
      <c r="E399" s="171"/>
      <c r="F399" s="29">
        <v>0</v>
      </c>
    </row>
    <row r="400" spans="1:6" x14ac:dyDescent="0.2">
      <c r="A400" s="14" t="s">
        <v>1009</v>
      </c>
      <c r="B400" s="15" t="s">
        <v>1010</v>
      </c>
      <c r="C400" s="26"/>
      <c r="D400" s="169"/>
      <c r="E400" s="171"/>
      <c r="F400" s="29">
        <v>0</v>
      </c>
    </row>
    <row r="401" spans="1:6" x14ac:dyDescent="0.2">
      <c r="A401" s="14" t="s">
        <v>1011</v>
      </c>
      <c r="B401" s="15" t="s">
        <v>1012</v>
      </c>
      <c r="C401" s="26"/>
      <c r="D401" s="169"/>
      <c r="E401" s="171"/>
      <c r="F401" s="29">
        <v>0</v>
      </c>
    </row>
    <row r="402" spans="1:6" x14ac:dyDescent="0.2">
      <c r="A402" s="14" t="s">
        <v>1013</v>
      </c>
      <c r="B402" s="15" t="s">
        <v>1014</v>
      </c>
      <c r="C402" s="26"/>
      <c r="D402" s="169"/>
      <c r="E402" s="171"/>
      <c r="F402" s="29">
        <v>0</v>
      </c>
    </row>
    <row r="403" spans="1:6" x14ac:dyDescent="0.2">
      <c r="A403" s="14" t="s">
        <v>1015</v>
      </c>
      <c r="B403" s="15" t="s">
        <v>1016</v>
      </c>
      <c r="C403" s="34"/>
      <c r="D403" s="177"/>
      <c r="E403" s="170"/>
      <c r="F403" s="29">
        <v>0</v>
      </c>
    </row>
    <row r="404" spans="1:6" x14ac:dyDescent="0.2">
      <c r="A404" s="13" t="s">
        <v>1017</v>
      </c>
      <c r="B404" s="25" t="s">
        <v>1018</v>
      </c>
      <c r="C404" s="26"/>
      <c r="D404" s="170">
        <f>SUM(C405:C412)</f>
        <v>0</v>
      </c>
      <c r="E404" s="171"/>
      <c r="F404" s="29">
        <v>0</v>
      </c>
    </row>
    <row r="405" spans="1:6" x14ac:dyDescent="0.2">
      <c r="A405" s="14" t="s">
        <v>1019</v>
      </c>
      <c r="B405" s="15" t="s">
        <v>1020</v>
      </c>
      <c r="C405" s="26"/>
      <c r="D405" s="169"/>
      <c r="E405" s="171"/>
      <c r="F405" s="29">
        <v>0</v>
      </c>
    </row>
    <row r="406" spans="1:6" x14ac:dyDescent="0.2">
      <c r="A406" s="14" t="s">
        <v>1021</v>
      </c>
      <c r="B406" s="15" t="s">
        <v>1022</v>
      </c>
      <c r="C406" s="26"/>
      <c r="D406" s="169"/>
      <c r="E406" s="171"/>
      <c r="F406" s="29">
        <v>0</v>
      </c>
    </row>
    <row r="407" spans="1:6" x14ac:dyDescent="0.2">
      <c r="A407" s="14" t="s">
        <v>1023</v>
      </c>
      <c r="B407" s="15" t="s">
        <v>1024</v>
      </c>
      <c r="C407" s="26"/>
      <c r="D407" s="169"/>
      <c r="E407" s="171"/>
      <c r="F407" s="29">
        <v>0</v>
      </c>
    </row>
    <row r="408" spans="1:6" x14ac:dyDescent="0.2">
      <c r="A408" s="14" t="s">
        <v>1025</v>
      </c>
      <c r="B408" s="15" t="s">
        <v>1026</v>
      </c>
      <c r="C408" s="26"/>
      <c r="D408" s="169"/>
      <c r="E408" s="171"/>
      <c r="F408" s="29">
        <v>0</v>
      </c>
    </row>
    <row r="409" spans="1:6" x14ac:dyDescent="0.2">
      <c r="A409" s="14" t="s">
        <v>1027</v>
      </c>
      <c r="B409" s="15" t="s">
        <v>1028</v>
      </c>
      <c r="C409" s="26"/>
      <c r="D409" s="169"/>
      <c r="E409" s="171"/>
      <c r="F409" s="29">
        <v>0</v>
      </c>
    </row>
    <row r="410" spans="1:6" x14ac:dyDescent="0.2">
      <c r="A410" s="14" t="s">
        <v>1029</v>
      </c>
      <c r="B410" s="15" t="s">
        <v>1030</v>
      </c>
      <c r="C410" s="26"/>
      <c r="D410" s="169"/>
      <c r="E410" s="171"/>
      <c r="F410" s="29">
        <v>0</v>
      </c>
    </row>
    <row r="411" spans="1:6" x14ac:dyDescent="0.2">
      <c r="A411" s="14" t="s">
        <v>1031</v>
      </c>
      <c r="B411" s="15" t="s">
        <v>1032</v>
      </c>
      <c r="C411" s="26"/>
      <c r="D411" s="169"/>
      <c r="E411" s="171"/>
      <c r="F411" s="29">
        <v>0</v>
      </c>
    </row>
    <row r="412" spans="1:6" x14ac:dyDescent="0.2">
      <c r="A412" s="14" t="s">
        <v>1033</v>
      </c>
      <c r="B412" s="15" t="s">
        <v>1034</v>
      </c>
      <c r="C412" s="26"/>
      <c r="D412" s="169"/>
      <c r="E412" s="171"/>
      <c r="F412" s="29">
        <v>0</v>
      </c>
    </row>
    <row r="413" spans="1:6" x14ac:dyDescent="0.2">
      <c r="A413" s="13" t="s">
        <v>1035</v>
      </c>
      <c r="B413" s="25" t="s">
        <v>1036</v>
      </c>
      <c r="C413" s="26"/>
      <c r="D413" s="170">
        <f>SUM(C414:C417)</f>
        <v>0</v>
      </c>
      <c r="E413" s="171"/>
      <c r="F413" s="29">
        <v>0</v>
      </c>
    </row>
    <row r="414" spans="1:6" x14ac:dyDescent="0.2">
      <c r="A414" s="14" t="s">
        <v>1037</v>
      </c>
      <c r="B414" s="15" t="s">
        <v>1038</v>
      </c>
      <c r="C414" s="26"/>
      <c r="D414" s="169"/>
      <c r="E414" s="171"/>
      <c r="F414" s="29">
        <v>0</v>
      </c>
    </row>
    <row r="415" spans="1:6" x14ac:dyDescent="0.2">
      <c r="A415" s="14" t="s">
        <v>1039</v>
      </c>
      <c r="B415" s="15" t="s">
        <v>1040</v>
      </c>
      <c r="C415" s="26"/>
      <c r="D415" s="169"/>
      <c r="E415" s="171"/>
      <c r="F415" s="29">
        <v>0</v>
      </c>
    </row>
    <row r="416" spans="1:6" x14ac:dyDescent="0.2">
      <c r="A416" s="14" t="s">
        <v>1041</v>
      </c>
      <c r="B416" s="15" t="s">
        <v>1042</v>
      </c>
      <c r="C416" s="26"/>
      <c r="D416" s="169"/>
      <c r="E416" s="171"/>
      <c r="F416" s="29">
        <v>0</v>
      </c>
    </row>
    <row r="417" spans="1:6" x14ac:dyDescent="0.2">
      <c r="A417" s="14" t="s">
        <v>1043</v>
      </c>
      <c r="B417" s="15" t="s">
        <v>1044</v>
      </c>
      <c r="C417" s="26"/>
      <c r="D417" s="169"/>
      <c r="E417" s="171"/>
      <c r="F417" s="29">
        <v>0</v>
      </c>
    </row>
    <row r="418" spans="1:6" x14ac:dyDescent="0.2">
      <c r="A418" s="13" t="s">
        <v>1045</v>
      </c>
      <c r="B418" s="25" t="s">
        <v>24</v>
      </c>
      <c r="C418" s="26"/>
      <c r="D418" s="170">
        <f>SUM(C419:C430)</f>
        <v>0</v>
      </c>
      <c r="E418" s="171"/>
      <c r="F418" s="29">
        <v>0</v>
      </c>
    </row>
    <row r="419" spans="1:6" x14ac:dyDescent="0.2">
      <c r="A419" s="14" t="s">
        <v>1046</v>
      </c>
      <c r="B419" s="15" t="s">
        <v>1047</v>
      </c>
      <c r="C419" s="26"/>
      <c r="D419" s="169"/>
      <c r="E419" s="171"/>
      <c r="F419" s="29">
        <v>0</v>
      </c>
    </row>
    <row r="420" spans="1:6" x14ac:dyDescent="0.2">
      <c r="A420" s="14" t="s">
        <v>1048</v>
      </c>
      <c r="B420" s="15" t="s">
        <v>1049</v>
      </c>
      <c r="C420" s="26"/>
      <c r="D420" s="169"/>
      <c r="E420" s="171"/>
      <c r="F420" s="29">
        <v>0</v>
      </c>
    </row>
    <row r="421" spans="1:6" x14ac:dyDescent="0.2">
      <c r="A421" s="14" t="s">
        <v>1050</v>
      </c>
      <c r="B421" s="15" t="s">
        <v>1051</v>
      </c>
      <c r="C421" s="26"/>
      <c r="D421" s="169"/>
      <c r="E421" s="171"/>
      <c r="F421" s="29">
        <v>0</v>
      </c>
    </row>
    <row r="422" spans="1:6" x14ac:dyDescent="0.2">
      <c r="A422" s="14" t="s">
        <v>1052</v>
      </c>
      <c r="B422" s="15" t="s">
        <v>1053</v>
      </c>
      <c r="C422" s="26"/>
      <c r="D422" s="176"/>
      <c r="E422" s="171"/>
      <c r="F422" s="29">
        <v>0</v>
      </c>
    </row>
    <row r="423" spans="1:6" x14ac:dyDescent="0.2">
      <c r="A423" s="14" t="s">
        <v>1054</v>
      </c>
      <c r="B423" s="15" t="s">
        <v>1055</v>
      </c>
      <c r="C423" s="26"/>
      <c r="D423" s="169"/>
      <c r="E423" s="171"/>
      <c r="F423" s="29">
        <v>0</v>
      </c>
    </row>
    <row r="424" spans="1:6" x14ac:dyDescent="0.2">
      <c r="A424" s="14" t="s">
        <v>1056</v>
      </c>
      <c r="B424" s="15" t="s">
        <v>1057</v>
      </c>
      <c r="C424" s="26"/>
      <c r="D424" s="169"/>
      <c r="E424" s="171"/>
      <c r="F424" s="29">
        <v>0</v>
      </c>
    </row>
    <row r="425" spans="1:6" x14ac:dyDescent="0.2">
      <c r="A425" s="14" t="s">
        <v>1058</v>
      </c>
      <c r="B425" s="15" t="s">
        <v>1059</v>
      </c>
      <c r="C425" s="26"/>
      <c r="D425" s="176"/>
      <c r="E425" s="171"/>
      <c r="F425" s="29">
        <v>0</v>
      </c>
    </row>
    <row r="426" spans="1:6" x14ac:dyDescent="0.2">
      <c r="A426" s="14" t="s">
        <v>1060</v>
      </c>
      <c r="B426" s="15" t="s">
        <v>1061</v>
      </c>
      <c r="C426" s="26"/>
      <c r="D426" s="169"/>
      <c r="E426" s="171"/>
      <c r="F426" s="29">
        <v>0</v>
      </c>
    </row>
    <row r="427" spans="1:6" x14ac:dyDescent="0.2">
      <c r="A427" s="14" t="s">
        <v>1062</v>
      </c>
      <c r="B427" s="15" t="s">
        <v>1063</v>
      </c>
      <c r="C427" s="26"/>
      <c r="D427" s="169"/>
      <c r="E427" s="171"/>
      <c r="F427" s="29">
        <v>0</v>
      </c>
    </row>
    <row r="428" spans="1:6" x14ac:dyDescent="0.2">
      <c r="A428" s="14" t="s">
        <v>1064</v>
      </c>
      <c r="B428" s="15" t="s">
        <v>1065</v>
      </c>
      <c r="C428" s="26"/>
      <c r="D428" s="176"/>
      <c r="E428" s="171"/>
      <c r="F428" s="29">
        <v>0</v>
      </c>
    </row>
    <row r="429" spans="1:6" x14ac:dyDescent="0.2">
      <c r="A429" s="14" t="s">
        <v>1066</v>
      </c>
      <c r="B429" s="15" t="s">
        <v>1067</v>
      </c>
      <c r="C429" s="26"/>
      <c r="D429" s="169"/>
      <c r="E429" s="171"/>
      <c r="F429" s="29">
        <v>0</v>
      </c>
    </row>
    <row r="430" spans="1:6" x14ac:dyDescent="0.2">
      <c r="A430" s="14" t="s">
        <v>1068</v>
      </c>
      <c r="B430" s="15" t="s">
        <v>1069</v>
      </c>
      <c r="C430" s="26"/>
      <c r="D430" s="176"/>
      <c r="E430" s="171"/>
      <c r="F430" s="29">
        <v>0</v>
      </c>
    </row>
    <row r="431" spans="1:6" x14ac:dyDescent="0.2">
      <c r="A431" s="13" t="s">
        <v>1070</v>
      </c>
      <c r="B431" s="25" t="s">
        <v>1071</v>
      </c>
      <c r="C431" s="26"/>
      <c r="D431" s="170">
        <f>SUM(C432:C433)</f>
        <v>0</v>
      </c>
      <c r="E431" s="171"/>
      <c r="F431" s="29">
        <v>0</v>
      </c>
    </row>
    <row r="432" spans="1:6" x14ac:dyDescent="0.2">
      <c r="A432" s="14" t="s">
        <v>1072</v>
      </c>
      <c r="B432" s="15" t="s">
        <v>25</v>
      </c>
      <c r="C432" s="26"/>
      <c r="D432" s="169"/>
      <c r="E432" s="171"/>
      <c r="F432" s="29">
        <v>0</v>
      </c>
    </row>
    <row r="433" spans="1:6" x14ac:dyDescent="0.2">
      <c r="A433" s="14" t="s">
        <v>1073</v>
      </c>
      <c r="B433" s="15" t="s">
        <v>1074</v>
      </c>
      <c r="C433" s="26"/>
      <c r="D433" s="176"/>
      <c r="E433" s="171"/>
      <c r="F433" s="29">
        <v>0</v>
      </c>
    </row>
    <row r="434" spans="1:6" x14ac:dyDescent="0.2">
      <c r="A434" s="13" t="s">
        <v>1075</v>
      </c>
      <c r="B434" s="25" t="s">
        <v>1076</v>
      </c>
      <c r="C434" s="26"/>
      <c r="D434" s="170">
        <f>SUM(C435:C450)</f>
        <v>0</v>
      </c>
      <c r="E434" s="171"/>
      <c r="F434" s="29">
        <v>0</v>
      </c>
    </row>
    <row r="435" spans="1:6" x14ac:dyDescent="0.2">
      <c r="A435" s="14" t="s">
        <v>1077</v>
      </c>
      <c r="B435" s="15" t="s">
        <v>1078</v>
      </c>
      <c r="C435" s="26"/>
      <c r="D435" s="169"/>
      <c r="E435" s="171"/>
      <c r="F435" s="29">
        <v>0</v>
      </c>
    </row>
    <row r="436" spans="1:6" x14ac:dyDescent="0.2">
      <c r="A436" s="14" t="s">
        <v>1079</v>
      </c>
      <c r="B436" s="15" t="s">
        <v>1080</v>
      </c>
      <c r="C436" s="26"/>
      <c r="D436" s="169"/>
      <c r="E436" s="171"/>
      <c r="F436" s="29">
        <v>0</v>
      </c>
    </row>
    <row r="437" spans="1:6" x14ac:dyDescent="0.2">
      <c r="A437" s="14" t="s">
        <v>1081</v>
      </c>
      <c r="B437" s="15" t="s">
        <v>1082</v>
      </c>
      <c r="C437" s="26"/>
      <c r="D437" s="169"/>
      <c r="E437" s="171"/>
      <c r="F437" s="29">
        <v>0</v>
      </c>
    </row>
    <row r="438" spans="1:6" x14ac:dyDescent="0.2">
      <c r="A438" s="14" t="s">
        <v>1083</v>
      </c>
      <c r="B438" s="15" t="s">
        <v>1084</v>
      </c>
      <c r="C438" s="26"/>
      <c r="D438" s="169"/>
      <c r="E438" s="171"/>
      <c r="F438" s="29">
        <v>0</v>
      </c>
    </row>
    <row r="439" spans="1:6" x14ac:dyDescent="0.2">
      <c r="A439" s="14" t="s">
        <v>1085</v>
      </c>
      <c r="B439" s="15" t="s">
        <v>1086</v>
      </c>
      <c r="C439" s="26"/>
      <c r="D439" s="169"/>
      <c r="E439" s="171"/>
      <c r="F439" s="29">
        <v>0</v>
      </c>
    </row>
    <row r="440" spans="1:6" x14ac:dyDescent="0.2">
      <c r="A440" s="14" t="s">
        <v>1087</v>
      </c>
      <c r="B440" s="15" t="s">
        <v>1088</v>
      </c>
      <c r="C440" s="26"/>
      <c r="D440" s="169"/>
      <c r="E440" s="171"/>
      <c r="F440" s="29">
        <v>0</v>
      </c>
    </row>
    <row r="441" spans="1:6" ht="23.6" x14ac:dyDescent="0.2">
      <c r="A441" s="14" t="s">
        <v>1089</v>
      </c>
      <c r="B441" s="15" t="s">
        <v>1090</v>
      </c>
      <c r="C441" s="26"/>
      <c r="D441" s="169"/>
      <c r="E441" s="171"/>
      <c r="F441" s="29">
        <v>0</v>
      </c>
    </row>
    <row r="442" spans="1:6" ht="23.6" x14ac:dyDescent="0.2">
      <c r="A442" s="14" t="s">
        <v>1091</v>
      </c>
      <c r="B442" s="15" t="s">
        <v>1092</v>
      </c>
      <c r="C442" s="26"/>
      <c r="D442" s="169"/>
      <c r="E442" s="171"/>
      <c r="F442" s="29">
        <v>0</v>
      </c>
    </row>
    <row r="443" spans="1:6" x14ac:dyDescent="0.2">
      <c r="A443" s="14" t="s">
        <v>1093</v>
      </c>
      <c r="B443" s="15" t="s">
        <v>1094</v>
      </c>
      <c r="C443" s="26"/>
      <c r="D443" s="169"/>
      <c r="E443" s="171"/>
      <c r="F443" s="29">
        <v>0</v>
      </c>
    </row>
    <row r="444" spans="1:6" x14ac:dyDescent="0.2">
      <c r="A444" s="14" t="s">
        <v>1095</v>
      </c>
      <c r="B444" s="15" t="s">
        <v>1096</v>
      </c>
      <c r="C444" s="26"/>
      <c r="D444" s="169"/>
      <c r="E444" s="171"/>
      <c r="F444" s="29">
        <v>0</v>
      </c>
    </row>
    <row r="445" spans="1:6" x14ac:dyDescent="0.2">
      <c r="A445" s="14" t="s">
        <v>1097</v>
      </c>
      <c r="B445" s="15" t="s">
        <v>1098</v>
      </c>
      <c r="C445" s="26"/>
      <c r="D445" s="169"/>
      <c r="E445" s="171"/>
      <c r="F445" s="29">
        <v>0</v>
      </c>
    </row>
    <row r="446" spans="1:6" x14ac:dyDescent="0.2">
      <c r="A446" s="14" t="s">
        <v>1099</v>
      </c>
      <c r="B446" s="15" t="s">
        <v>1100</v>
      </c>
      <c r="C446" s="26"/>
      <c r="D446" s="169"/>
      <c r="E446" s="171"/>
      <c r="F446" s="29">
        <v>0</v>
      </c>
    </row>
    <row r="447" spans="1:6" x14ac:dyDescent="0.2">
      <c r="A447" s="14" t="s">
        <v>1101</v>
      </c>
      <c r="B447" s="15" t="s">
        <v>1102</v>
      </c>
      <c r="C447" s="26"/>
      <c r="D447" s="169"/>
      <c r="E447" s="171"/>
      <c r="F447" s="29">
        <v>0</v>
      </c>
    </row>
    <row r="448" spans="1:6" x14ac:dyDescent="0.2">
      <c r="A448" s="14" t="s">
        <v>1103</v>
      </c>
      <c r="B448" s="15" t="s">
        <v>1104</v>
      </c>
      <c r="C448" s="26"/>
      <c r="D448" s="169"/>
      <c r="E448" s="171"/>
      <c r="F448" s="29">
        <v>0</v>
      </c>
    </row>
    <row r="449" spans="1:6" x14ac:dyDescent="0.2">
      <c r="A449" s="14" t="s">
        <v>1105</v>
      </c>
      <c r="B449" s="15" t="s">
        <v>1106</v>
      </c>
      <c r="C449" s="26"/>
      <c r="D449" s="169"/>
      <c r="E449" s="171"/>
      <c r="F449" s="29">
        <v>0</v>
      </c>
    </row>
    <row r="450" spans="1:6" x14ac:dyDescent="0.2">
      <c r="A450" s="14" t="s">
        <v>1107</v>
      </c>
      <c r="B450" s="15" t="s">
        <v>1108</v>
      </c>
      <c r="C450" s="26"/>
      <c r="D450" s="169"/>
      <c r="E450" s="171"/>
      <c r="F450" s="29">
        <v>0</v>
      </c>
    </row>
    <row r="451" spans="1:6" x14ac:dyDescent="0.2">
      <c r="A451" s="13" t="s">
        <v>1109</v>
      </c>
      <c r="B451" s="25" t="s">
        <v>1110</v>
      </c>
      <c r="C451" s="26"/>
      <c r="D451" s="170">
        <f>SUM(C452:C469)</f>
        <v>0</v>
      </c>
      <c r="E451" s="171"/>
      <c r="F451" s="29">
        <v>0</v>
      </c>
    </row>
    <row r="452" spans="1:6" x14ac:dyDescent="0.2">
      <c r="A452" s="14" t="s">
        <v>1111</v>
      </c>
      <c r="B452" s="15" t="s">
        <v>1112</v>
      </c>
      <c r="C452" s="26"/>
      <c r="D452" s="169"/>
      <c r="E452" s="171"/>
      <c r="F452" s="29">
        <v>0</v>
      </c>
    </row>
    <row r="453" spans="1:6" x14ac:dyDescent="0.2">
      <c r="A453" s="14" t="s">
        <v>1113</v>
      </c>
      <c r="B453" s="15" t="s">
        <v>1114</v>
      </c>
      <c r="C453" s="26"/>
      <c r="D453" s="169"/>
      <c r="E453" s="171"/>
      <c r="F453" s="29">
        <v>0</v>
      </c>
    </row>
    <row r="454" spans="1:6" x14ac:dyDescent="0.2">
      <c r="A454" s="14" t="s">
        <v>1115</v>
      </c>
      <c r="B454" s="15" t="s">
        <v>1116</v>
      </c>
      <c r="C454" s="26"/>
      <c r="D454" s="169"/>
      <c r="E454" s="171"/>
      <c r="F454" s="29">
        <v>0</v>
      </c>
    </row>
    <row r="455" spans="1:6" x14ac:dyDescent="0.2">
      <c r="A455" s="14" t="s">
        <v>1117</v>
      </c>
      <c r="B455" s="15" t="s">
        <v>1118</v>
      </c>
      <c r="C455" s="26"/>
      <c r="D455" s="169"/>
      <c r="E455" s="171"/>
      <c r="F455" s="29">
        <v>0</v>
      </c>
    </row>
    <row r="456" spans="1:6" x14ac:dyDescent="0.2">
      <c r="A456" s="14" t="s">
        <v>1119</v>
      </c>
      <c r="B456" s="15" t="s">
        <v>1120</v>
      </c>
      <c r="C456" s="26"/>
      <c r="D456" s="169"/>
      <c r="E456" s="171"/>
      <c r="F456" s="29">
        <v>0</v>
      </c>
    </row>
    <row r="457" spans="1:6" x14ac:dyDescent="0.2">
      <c r="A457" s="14" t="s">
        <v>1121</v>
      </c>
      <c r="B457" s="15" t="s">
        <v>1122</v>
      </c>
      <c r="C457" s="26"/>
      <c r="D457" s="169"/>
      <c r="E457" s="171"/>
      <c r="F457" s="29">
        <v>0</v>
      </c>
    </row>
    <row r="458" spans="1:6" x14ac:dyDescent="0.2">
      <c r="A458" s="14" t="s">
        <v>1123</v>
      </c>
      <c r="B458" s="15" t="s">
        <v>1124</v>
      </c>
      <c r="C458" s="26"/>
      <c r="D458" s="169"/>
      <c r="E458" s="171"/>
      <c r="F458" s="29">
        <v>0</v>
      </c>
    </row>
    <row r="459" spans="1:6" x14ac:dyDescent="0.2">
      <c r="A459" s="14" t="s">
        <v>1125</v>
      </c>
      <c r="B459" s="15" t="s">
        <v>1126</v>
      </c>
      <c r="C459" s="26"/>
      <c r="D459" s="169"/>
      <c r="E459" s="171"/>
      <c r="F459" s="29">
        <v>0</v>
      </c>
    </row>
    <row r="460" spans="1:6" x14ac:dyDescent="0.2">
      <c r="A460" s="14" t="s">
        <v>1127</v>
      </c>
      <c r="B460" s="15" t="s">
        <v>1128</v>
      </c>
      <c r="C460" s="26"/>
      <c r="D460" s="169"/>
      <c r="E460" s="171"/>
      <c r="F460" s="29">
        <v>0</v>
      </c>
    </row>
    <row r="461" spans="1:6" x14ac:dyDescent="0.2">
      <c r="A461" s="14" t="s">
        <v>1129</v>
      </c>
      <c r="B461" s="15" t="s">
        <v>1130</v>
      </c>
      <c r="C461" s="26"/>
      <c r="D461" s="169"/>
      <c r="E461" s="171"/>
      <c r="F461" s="29">
        <v>0</v>
      </c>
    </row>
    <row r="462" spans="1:6" x14ac:dyDescent="0.2">
      <c r="A462" s="14" t="s">
        <v>1131</v>
      </c>
      <c r="B462" s="15" t="s">
        <v>1132</v>
      </c>
      <c r="C462" s="26"/>
      <c r="D462" s="169"/>
      <c r="E462" s="171"/>
      <c r="F462" s="29">
        <v>0</v>
      </c>
    </row>
    <row r="463" spans="1:6" x14ac:dyDescent="0.2">
      <c r="A463" s="14" t="s">
        <v>1133</v>
      </c>
      <c r="B463" s="15" t="s">
        <v>1134</v>
      </c>
      <c r="C463" s="26"/>
      <c r="D463" s="169"/>
      <c r="E463" s="171"/>
      <c r="F463" s="29">
        <v>0</v>
      </c>
    </row>
    <row r="464" spans="1:6" x14ac:dyDescent="0.2">
      <c r="A464" s="14" t="s">
        <v>1135</v>
      </c>
      <c r="B464" s="15" t="s">
        <v>1136</v>
      </c>
      <c r="C464" s="26"/>
      <c r="D464" s="169"/>
      <c r="E464" s="171"/>
      <c r="F464" s="29">
        <v>0</v>
      </c>
    </row>
    <row r="465" spans="1:6" x14ac:dyDescent="0.2">
      <c r="A465" s="14" t="s">
        <v>1137</v>
      </c>
      <c r="B465" s="15" t="s">
        <v>1138</v>
      </c>
      <c r="C465" s="26"/>
      <c r="D465" s="169"/>
      <c r="E465" s="171"/>
      <c r="F465" s="29">
        <v>0</v>
      </c>
    </row>
    <row r="466" spans="1:6" x14ac:dyDescent="0.2">
      <c r="A466" s="14" t="s">
        <v>1139</v>
      </c>
      <c r="B466" s="15" t="s">
        <v>1140</v>
      </c>
      <c r="C466" s="26"/>
      <c r="D466" s="169"/>
      <c r="E466" s="171"/>
      <c r="F466" s="29">
        <v>0</v>
      </c>
    </row>
    <row r="467" spans="1:6" x14ac:dyDescent="0.2">
      <c r="A467" s="14" t="s">
        <v>1141</v>
      </c>
      <c r="B467" s="15" t="s">
        <v>1142</v>
      </c>
      <c r="C467" s="26"/>
      <c r="D467" s="169"/>
      <c r="E467" s="171"/>
      <c r="F467" s="29">
        <v>0</v>
      </c>
    </row>
    <row r="468" spans="1:6" x14ac:dyDescent="0.2">
      <c r="A468" s="14" t="s">
        <v>1143</v>
      </c>
      <c r="B468" s="15" t="s">
        <v>1144</v>
      </c>
      <c r="C468" s="26"/>
      <c r="D468" s="169"/>
      <c r="E468" s="171"/>
      <c r="F468" s="29">
        <v>0</v>
      </c>
    </row>
    <row r="469" spans="1:6" x14ac:dyDescent="0.2">
      <c r="A469" s="14" t="s">
        <v>1145</v>
      </c>
      <c r="B469" s="15" t="s">
        <v>1146</v>
      </c>
      <c r="C469" s="26"/>
      <c r="D469" s="169"/>
      <c r="E469" s="171"/>
      <c r="F469" s="29">
        <v>0</v>
      </c>
    </row>
    <row r="470" spans="1:6" x14ac:dyDescent="0.2">
      <c r="A470" s="13" t="s">
        <v>1147</v>
      </c>
      <c r="B470" s="25" t="s">
        <v>26</v>
      </c>
      <c r="C470" s="26"/>
      <c r="D470" s="170">
        <f>SUM(C471:C478)</f>
        <v>0</v>
      </c>
      <c r="E470" s="171"/>
      <c r="F470" s="29">
        <v>0</v>
      </c>
    </row>
    <row r="471" spans="1:6" x14ac:dyDescent="0.2">
      <c r="A471" s="14" t="s">
        <v>1148</v>
      </c>
      <c r="B471" s="15" t="s">
        <v>1149</v>
      </c>
      <c r="C471" s="26"/>
      <c r="D471" s="169"/>
      <c r="E471" s="171"/>
      <c r="F471" s="29">
        <v>0</v>
      </c>
    </row>
    <row r="472" spans="1:6" x14ac:dyDescent="0.2">
      <c r="A472" s="14" t="s">
        <v>1150</v>
      </c>
      <c r="B472" s="15" t="s">
        <v>1151</v>
      </c>
      <c r="C472" s="26"/>
      <c r="D472" s="169"/>
      <c r="E472" s="171"/>
      <c r="F472" s="29">
        <v>0</v>
      </c>
    </row>
    <row r="473" spans="1:6" x14ac:dyDescent="0.2">
      <c r="A473" s="14" t="s">
        <v>1152</v>
      </c>
      <c r="B473" s="15" t="s">
        <v>1153</v>
      </c>
      <c r="C473" s="26"/>
      <c r="D473" s="169"/>
      <c r="E473" s="171"/>
      <c r="F473" s="29">
        <v>0</v>
      </c>
    </row>
    <row r="474" spans="1:6" x14ac:dyDescent="0.2">
      <c r="A474" s="14" t="s">
        <v>1154</v>
      </c>
      <c r="B474" s="15" t="s">
        <v>1155</v>
      </c>
      <c r="C474" s="26"/>
      <c r="D474" s="169"/>
      <c r="E474" s="171"/>
      <c r="F474" s="29">
        <v>0</v>
      </c>
    </row>
    <row r="475" spans="1:6" x14ac:dyDescent="0.2">
      <c r="A475" s="14" t="s">
        <v>1156</v>
      </c>
      <c r="B475" s="15" t="s">
        <v>1157</v>
      </c>
      <c r="C475" s="26"/>
      <c r="D475" s="169"/>
      <c r="E475" s="171"/>
      <c r="F475" s="29">
        <v>0</v>
      </c>
    </row>
    <row r="476" spans="1:6" x14ac:dyDescent="0.2">
      <c r="A476" s="14" t="s">
        <v>1158</v>
      </c>
      <c r="B476" s="15" t="s">
        <v>1159</v>
      </c>
      <c r="C476" s="26"/>
      <c r="D476" s="169"/>
      <c r="E476" s="171"/>
      <c r="F476" s="29">
        <v>0</v>
      </c>
    </row>
    <row r="477" spans="1:6" x14ac:dyDescent="0.2">
      <c r="A477" s="14" t="s">
        <v>1160</v>
      </c>
      <c r="B477" s="15" t="s">
        <v>1161</v>
      </c>
      <c r="C477" s="26"/>
      <c r="D477" s="169"/>
      <c r="E477" s="171"/>
      <c r="F477" s="29">
        <v>0</v>
      </c>
    </row>
    <row r="478" spans="1:6" x14ac:dyDescent="0.2">
      <c r="A478" s="14" t="s">
        <v>1163</v>
      </c>
      <c r="B478" s="15" t="s">
        <v>1164</v>
      </c>
      <c r="C478" s="26"/>
      <c r="D478" s="169"/>
      <c r="E478" s="171"/>
      <c r="F478" s="29">
        <v>0</v>
      </c>
    </row>
    <row r="479" spans="1:6" x14ac:dyDescent="0.2">
      <c r="A479" s="13" t="s">
        <v>1165</v>
      </c>
      <c r="B479" s="25" t="s">
        <v>1166</v>
      </c>
      <c r="C479" s="26"/>
      <c r="D479" s="170">
        <f>SUM(C480:C483)</f>
        <v>0</v>
      </c>
      <c r="E479" s="171"/>
      <c r="F479" s="29">
        <v>0</v>
      </c>
    </row>
    <row r="480" spans="1:6" x14ac:dyDescent="0.2">
      <c r="A480" s="14" t="s">
        <v>1167</v>
      </c>
      <c r="B480" s="15" t="s">
        <v>1168</v>
      </c>
      <c r="C480" s="26"/>
      <c r="D480" s="169"/>
      <c r="E480" s="171"/>
      <c r="F480" s="29">
        <v>0</v>
      </c>
    </row>
    <row r="481" spans="1:6" x14ac:dyDescent="0.2">
      <c r="A481" s="14" t="s">
        <v>1169</v>
      </c>
      <c r="B481" s="15" t="s">
        <v>1170</v>
      </c>
      <c r="C481" s="26"/>
      <c r="D481" s="169"/>
      <c r="E481" s="171"/>
      <c r="F481" s="29">
        <v>0</v>
      </c>
    </row>
    <row r="482" spans="1:6" x14ac:dyDescent="0.2">
      <c r="A482" s="14" t="s">
        <v>1199</v>
      </c>
      <c r="B482" s="15" t="s">
        <v>1200</v>
      </c>
      <c r="C482" s="26"/>
      <c r="D482" s="169"/>
      <c r="E482" s="171"/>
      <c r="F482" s="29">
        <v>0</v>
      </c>
    </row>
    <row r="483" spans="1:6" x14ac:dyDescent="0.2">
      <c r="A483" s="14" t="s">
        <v>1201</v>
      </c>
      <c r="B483" s="15" t="s">
        <v>1202</v>
      </c>
      <c r="C483" s="26"/>
      <c r="D483" s="169"/>
      <c r="E483" s="171"/>
      <c r="F483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4"/>
  <sheetViews>
    <sheetView topLeftCell="A76" workbookViewId="0">
      <selection activeCell="C6" sqref="C6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75" style="200" customWidth="1"/>
    <col min="4" max="4" width="22.125" style="200" customWidth="1"/>
    <col min="5" max="5" width="13.75" style="200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200" t="s">
        <v>2066</v>
      </c>
      <c r="E2" s="200">
        <f>+E10</f>
        <v>1235000</v>
      </c>
      <c r="F2" s="46"/>
      <c r="G2" s="312" t="s">
        <v>1731</v>
      </c>
      <c r="H2" s="200">
        <f>+E2</f>
        <v>1235000</v>
      </c>
    </row>
    <row r="3" spans="1:8" x14ac:dyDescent="0.2">
      <c r="B3" s="46" t="s">
        <v>1752</v>
      </c>
      <c r="C3" s="309">
        <v>11</v>
      </c>
      <c r="D3" s="309" t="s">
        <v>2241</v>
      </c>
      <c r="E3" s="200">
        <v>675000</v>
      </c>
      <c r="F3" s="46"/>
      <c r="G3" s="312">
        <v>382</v>
      </c>
      <c r="H3" s="200">
        <f>+H2</f>
        <v>1235000</v>
      </c>
    </row>
    <row r="4" spans="1:8" s="234" customFormat="1" x14ac:dyDescent="0.2">
      <c r="A4" s="235"/>
      <c r="C4" s="234">
        <v>25</v>
      </c>
      <c r="D4" s="309" t="s">
        <v>2242</v>
      </c>
      <c r="E4" s="200">
        <v>180000</v>
      </c>
      <c r="G4" s="236"/>
    </row>
    <row r="5" spans="1:8" s="234" customFormat="1" x14ac:dyDescent="0.2">
      <c r="A5" s="235"/>
      <c r="C5" s="234">
        <v>25</v>
      </c>
      <c r="D5" s="309" t="s">
        <v>2243</v>
      </c>
      <c r="E5" s="200">
        <f>180000+200000</f>
        <v>380000</v>
      </c>
      <c r="G5" s="236"/>
    </row>
    <row r="6" spans="1:8" x14ac:dyDescent="0.2">
      <c r="B6" s="46" t="s">
        <v>2058</v>
      </c>
      <c r="C6" s="123" t="s">
        <v>2059</v>
      </c>
      <c r="D6" s="309" t="s">
        <v>2096</v>
      </c>
      <c r="F6" s="46"/>
      <c r="G6" s="56"/>
    </row>
    <row r="7" spans="1:8" x14ac:dyDescent="0.2">
      <c r="F7" s="46"/>
      <c r="G7" s="56"/>
    </row>
    <row r="8" spans="1:8" x14ac:dyDescent="0.2">
      <c r="B8" s="438" t="s">
        <v>44</v>
      </c>
      <c r="C8" s="438"/>
      <c r="D8" s="438"/>
      <c r="E8" s="438"/>
      <c r="F8" s="438"/>
      <c r="G8" s="56"/>
    </row>
    <row r="9" spans="1:8" x14ac:dyDescent="0.2">
      <c r="A9" s="57" t="s">
        <v>1653</v>
      </c>
      <c r="B9" s="58" t="s">
        <v>51</v>
      </c>
      <c r="C9" s="441" t="s">
        <v>40</v>
      </c>
      <c r="D9" s="442"/>
      <c r="E9" s="201" t="s">
        <v>43</v>
      </c>
      <c r="F9" s="57" t="s">
        <v>52</v>
      </c>
    </row>
    <row r="10" spans="1:8" x14ac:dyDescent="0.2">
      <c r="A10" s="59">
        <v>2</v>
      </c>
      <c r="B10" s="60" t="s">
        <v>1655</v>
      </c>
      <c r="C10" s="172"/>
      <c r="D10" s="173"/>
      <c r="E10" s="174">
        <f>SUM(E11:E104)</f>
        <v>1235000</v>
      </c>
      <c r="F10" s="59"/>
    </row>
    <row r="11" spans="1:8" x14ac:dyDescent="0.2">
      <c r="A11" s="16" t="s">
        <v>989</v>
      </c>
      <c r="B11" s="21" t="s">
        <v>990</v>
      </c>
      <c r="C11" s="167"/>
      <c r="D11" s="167"/>
      <c r="E11" s="168">
        <f>SUM(D12:D104)</f>
        <v>1235000</v>
      </c>
      <c r="F11" s="24">
        <v>0</v>
      </c>
    </row>
    <row r="12" spans="1:8" x14ac:dyDescent="0.2">
      <c r="A12" s="13" t="s">
        <v>991</v>
      </c>
      <c r="B12" s="25" t="s">
        <v>992</v>
      </c>
      <c r="C12" s="169"/>
      <c r="D12" s="170">
        <f>SUM(C13:C24)</f>
        <v>785000</v>
      </c>
      <c r="E12" s="171"/>
      <c r="F12" s="29">
        <v>0</v>
      </c>
    </row>
    <row r="13" spans="1:8" x14ac:dyDescent="0.2">
      <c r="A13" s="14" t="s">
        <v>993</v>
      </c>
      <c r="B13" s="15" t="s">
        <v>994</v>
      </c>
      <c r="C13" s="169"/>
      <c r="D13" s="169"/>
      <c r="E13" s="171"/>
      <c r="F13" s="29">
        <v>0</v>
      </c>
    </row>
    <row r="14" spans="1:8" x14ac:dyDescent="0.2">
      <c r="A14" s="14" t="s">
        <v>995</v>
      </c>
      <c r="B14" s="15" t="s">
        <v>996</v>
      </c>
      <c r="C14" s="169"/>
      <c r="D14" s="176"/>
      <c r="E14" s="171"/>
      <c r="F14" s="29">
        <v>0</v>
      </c>
    </row>
    <row r="15" spans="1:8" x14ac:dyDescent="0.2">
      <c r="A15" s="14" t="s">
        <v>997</v>
      </c>
      <c r="B15" s="15" t="s">
        <v>998</v>
      </c>
      <c r="C15" s="169"/>
      <c r="D15" s="169"/>
      <c r="E15" s="171"/>
      <c r="F15" s="29">
        <v>0</v>
      </c>
    </row>
    <row r="16" spans="1:8" x14ac:dyDescent="0.2">
      <c r="A16" s="14" t="s">
        <v>999</v>
      </c>
      <c r="B16" s="15" t="s">
        <v>1000</v>
      </c>
      <c r="C16" s="169"/>
      <c r="D16" s="169"/>
      <c r="E16" s="171"/>
      <c r="F16" s="29">
        <v>0</v>
      </c>
    </row>
    <row r="17" spans="1:6" x14ac:dyDescent="0.2">
      <c r="A17" s="14" t="s">
        <v>1001</v>
      </c>
      <c r="B17" s="15" t="s">
        <v>1002</v>
      </c>
      <c r="C17" s="169"/>
      <c r="D17" s="169"/>
      <c r="E17" s="171"/>
      <c r="F17" s="29">
        <v>0</v>
      </c>
    </row>
    <row r="18" spans="1:6" x14ac:dyDescent="0.2">
      <c r="A18" s="14" t="s">
        <v>1003</v>
      </c>
      <c r="B18" s="15" t="s">
        <v>1004</v>
      </c>
      <c r="C18" s="169"/>
      <c r="D18" s="169"/>
      <c r="E18" s="171"/>
      <c r="F18" s="29">
        <v>0</v>
      </c>
    </row>
    <row r="19" spans="1:6" x14ac:dyDescent="0.2">
      <c r="A19" s="14" t="s">
        <v>1005</v>
      </c>
      <c r="B19" s="15" t="s">
        <v>1006</v>
      </c>
      <c r="C19" s="169"/>
      <c r="D19" s="169"/>
      <c r="E19" s="171"/>
      <c r="F19" s="29">
        <v>0</v>
      </c>
    </row>
    <row r="20" spans="1:6" x14ac:dyDescent="0.2">
      <c r="A20" s="14" t="s">
        <v>1007</v>
      </c>
      <c r="B20" s="15" t="s">
        <v>1008</v>
      </c>
      <c r="C20" s="169"/>
      <c r="D20" s="176"/>
      <c r="E20" s="171"/>
      <c r="F20" s="29">
        <v>0</v>
      </c>
    </row>
    <row r="21" spans="1:6" x14ac:dyDescent="0.2">
      <c r="A21" s="14" t="s">
        <v>1009</v>
      </c>
      <c r="B21" s="15" t="s">
        <v>1010</v>
      </c>
      <c r="C21" s="169"/>
      <c r="D21" s="169"/>
      <c r="E21" s="171"/>
      <c r="F21" s="29">
        <v>0</v>
      </c>
    </row>
    <row r="22" spans="1:6" x14ac:dyDescent="0.2">
      <c r="A22" s="14" t="s">
        <v>1011</v>
      </c>
      <c r="B22" s="15" t="s">
        <v>1012</v>
      </c>
      <c r="C22" s="169">
        <f>425000+180000+180000</f>
        <v>785000</v>
      </c>
      <c r="D22" s="169"/>
      <c r="E22" s="171"/>
      <c r="F22" s="29">
        <v>0</v>
      </c>
    </row>
    <row r="23" spans="1:6" x14ac:dyDescent="0.2">
      <c r="A23" s="14" t="s">
        <v>1013</v>
      </c>
      <c r="B23" s="15" t="s">
        <v>1014</v>
      </c>
      <c r="C23" s="169"/>
      <c r="D23" s="169"/>
      <c r="E23" s="171"/>
      <c r="F23" s="29">
        <v>0</v>
      </c>
    </row>
    <row r="24" spans="1:6" x14ac:dyDescent="0.2">
      <c r="A24" s="14" t="s">
        <v>1015</v>
      </c>
      <c r="B24" s="15" t="s">
        <v>1016</v>
      </c>
      <c r="C24" s="177"/>
      <c r="D24" s="177"/>
      <c r="E24" s="170"/>
      <c r="F24" s="29">
        <v>0</v>
      </c>
    </row>
    <row r="25" spans="1:6" x14ac:dyDescent="0.2">
      <c r="A25" s="13" t="s">
        <v>1017</v>
      </c>
      <c r="B25" s="25" t="s">
        <v>1018</v>
      </c>
      <c r="C25" s="169"/>
      <c r="D25" s="170">
        <f>SUM(C26:C33)</f>
        <v>0</v>
      </c>
      <c r="E25" s="171"/>
      <c r="F25" s="29">
        <v>0</v>
      </c>
    </row>
    <row r="26" spans="1:6" x14ac:dyDescent="0.2">
      <c r="A26" s="14" t="s">
        <v>1019</v>
      </c>
      <c r="B26" s="15" t="s">
        <v>1020</v>
      </c>
      <c r="C26" s="169"/>
      <c r="D26" s="169"/>
      <c r="E26" s="171"/>
      <c r="F26" s="29">
        <v>0</v>
      </c>
    </row>
    <row r="27" spans="1:6" x14ac:dyDescent="0.2">
      <c r="A27" s="14" t="s">
        <v>1021</v>
      </c>
      <c r="B27" s="15" t="s">
        <v>1022</v>
      </c>
      <c r="C27" s="169"/>
      <c r="D27" s="169"/>
      <c r="E27" s="171"/>
      <c r="F27" s="29">
        <v>0</v>
      </c>
    </row>
    <row r="28" spans="1:6" x14ac:dyDescent="0.2">
      <c r="A28" s="14" t="s">
        <v>1023</v>
      </c>
      <c r="B28" s="15" t="s">
        <v>1024</v>
      </c>
      <c r="C28" s="169"/>
      <c r="D28" s="169"/>
      <c r="E28" s="171"/>
      <c r="F28" s="29">
        <v>0</v>
      </c>
    </row>
    <row r="29" spans="1:6" x14ac:dyDescent="0.2">
      <c r="A29" s="14" t="s">
        <v>1025</v>
      </c>
      <c r="B29" s="15" t="s">
        <v>1026</v>
      </c>
      <c r="C29" s="169"/>
      <c r="D29" s="169"/>
      <c r="E29" s="171"/>
      <c r="F29" s="29">
        <v>0</v>
      </c>
    </row>
    <row r="30" spans="1:6" x14ac:dyDescent="0.2">
      <c r="A30" s="14" t="s">
        <v>1027</v>
      </c>
      <c r="B30" s="15" t="s">
        <v>1028</v>
      </c>
      <c r="C30" s="169"/>
      <c r="D30" s="169"/>
      <c r="E30" s="171"/>
      <c r="F30" s="29">
        <v>0</v>
      </c>
    </row>
    <row r="31" spans="1:6" x14ac:dyDescent="0.2">
      <c r="A31" s="14" t="s">
        <v>1029</v>
      </c>
      <c r="B31" s="15" t="s">
        <v>1030</v>
      </c>
      <c r="C31" s="169"/>
      <c r="D31" s="169"/>
      <c r="E31" s="171"/>
      <c r="F31" s="29">
        <v>0</v>
      </c>
    </row>
    <row r="32" spans="1:6" x14ac:dyDescent="0.2">
      <c r="A32" s="14" t="s">
        <v>1031</v>
      </c>
      <c r="B32" s="15" t="s">
        <v>1032</v>
      </c>
      <c r="C32" s="169"/>
      <c r="D32" s="169"/>
      <c r="E32" s="171"/>
      <c r="F32" s="29">
        <v>0</v>
      </c>
    </row>
    <row r="33" spans="1:6" x14ac:dyDescent="0.2">
      <c r="A33" s="14" t="s">
        <v>1033</v>
      </c>
      <c r="B33" s="15" t="s">
        <v>1034</v>
      </c>
      <c r="C33" s="169"/>
      <c r="D33" s="169"/>
      <c r="E33" s="171"/>
      <c r="F33" s="29">
        <v>0</v>
      </c>
    </row>
    <row r="34" spans="1:6" x14ac:dyDescent="0.2">
      <c r="A34" s="13" t="s">
        <v>1035</v>
      </c>
      <c r="B34" s="25" t="s">
        <v>1036</v>
      </c>
      <c r="C34" s="169"/>
      <c r="D34" s="170">
        <f>SUM(C35:C38)</f>
        <v>0</v>
      </c>
      <c r="E34" s="171"/>
      <c r="F34" s="29">
        <v>0</v>
      </c>
    </row>
    <row r="35" spans="1:6" x14ac:dyDescent="0.2">
      <c r="A35" s="14" t="s">
        <v>1037</v>
      </c>
      <c r="B35" s="15" t="s">
        <v>1038</v>
      </c>
      <c r="C35" s="169"/>
      <c r="D35" s="169"/>
      <c r="E35" s="171"/>
      <c r="F35" s="29">
        <v>0</v>
      </c>
    </row>
    <row r="36" spans="1:6" x14ac:dyDescent="0.2">
      <c r="A36" s="14" t="s">
        <v>1039</v>
      </c>
      <c r="B36" s="15" t="s">
        <v>1040</v>
      </c>
      <c r="C36" s="169"/>
      <c r="D36" s="169"/>
      <c r="E36" s="171"/>
      <c r="F36" s="29">
        <v>0</v>
      </c>
    </row>
    <row r="37" spans="1:6" x14ac:dyDescent="0.2">
      <c r="A37" s="14" t="s">
        <v>1041</v>
      </c>
      <c r="B37" s="15" t="s">
        <v>1042</v>
      </c>
      <c r="C37" s="169"/>
      <c r="D37" s="169"/>
      <c r="E37" s="171"/>
      <c r="F37" s="29">
        <v>0</v>
      </c>
    </row>
    <row r="38" spans="1:6" x14ac:dyDescent="0.2">
      <c r="A38" s="14" t="s">
        <v>1043</v>
      </c>
      <c r="B38" s="15" t="s">
        <v>1044</v>
      </c>
      <c r="C38" s="169"/>
      <c r="D38" s="169"/>
      <c r="E38" s="171"/>
      <c r="F38" s="29">
        <v>0</v>
      </c>
    </row>
    <row r="39" spans="1:6" x14ac:dyDescent="0.2">
      <c r="A39" s="13" t="s">
        <v>1045</v>
      </c>
      <c r="B39" s="25" t="s">
        <v>24</v>
      </c>
      <c r="C39" s="169"/>
      <c r="D39" s="170">
        <f>SUM(C40:C51)</f>
        <v>0</v>
      </c>
      <c r="E39" s="171"/>
      <c r="F39" s="29">
        <v>0</v>
      </c>
    </row>
    <row r="40" spans="1:6" x14ac:dyDescent="0.2">
      <c r="A40" s="14" t="s">
        <v>1046</v>
      </c>
      <c r="B40" s="15" t="s">
        <v>1047</v>
      </c>
      <c r="C40" s="169"/>
      <c r="D40" s="169"/>
      <c r="E40" s="171"/>
      <c r="F40" s="29">
        <v>0</v>
      </c>
    </row>
    <row r="41" spans="1:6" x14ac:dyDescent="0.2">
      <c r="A41" s="14" t="s">
        <v>1048</v>
      </c>
      <c r="B41" s="15" t="s">
        <v>1049</v>
      </c>
      <c r="C41" s="169"/>
      <c r="D41" s="169"/>
      <c r="E41" s="171"/>
      <c r="F41" s="29">
        <v>0</v>
      </c>
    </row>
    <row r="42" spans="1:6" x14ac:dyDescent="0.2">
      <c r="A42" s="14" t="s">
        <v>1050</v>
      </c>
      <c r="B42" s="15" t="s">
        <v>1051</v>
      </c>
      <c r="C42" s="169"/>
      <c r="D42" s="169"/>
      <c r="E42" s="171"/>
      <c r="F42" s="29">
        <v>0</v>
      </c>
    </row>
    <row r="43" spans="1:6" x14ac:dyDescent="0.2">
      <c r="A43" s="14" t="s">
        <v>1052</v>
      </c>
      <c r="B43" s="15" t="s">
        <v>1053</v>
      </c>
      <c r="C43" s="169"/>
      <c r="D43" s="176"/>
      <c r="E43" s="171"/>
      <c r="F43" s="29">
        <v>0</v>
      </c>
    </row>
    <row r="44" spans="1:6" x14ac:dyDescent="0.2">
      <c r="A44" s="14" t="s">
        <v>1054</v>
      </c>
      <c r="B44" s="15" t="s">
        <v>1055</v>
      </c>
      <c r="C44" s="169"/>
      <c r="D44" s="169"/>
      <c r="E44" s="171"/>
      <c r="F44" s="29">
        <v>0</v>
      </c>
    </row>
    <row r="45" spans="1:6" x14ac:dyDescent="0.2">
      <c r="A45" s="14" t="s">
        <v>1056</v>
      </c>
      <c r="B45" s="15" t="s">
        <v>1057</v>
      </c>
      <c r="C45" s="169"/>
      <c r="D45" s="169"/>
      <c r="E45" s="171"/>
      <c r="F45" s="29">
        <v>0</v>
      </c>
    </row>
    <row r="46" spans="1:6" x14ac:dyDescent="0.2">
      <c r="A46" s="14" t="s">
        <v>1058</v>
      </c>
      <c r="B46" s="15" t="s">
        <v>1059</v>
      </c>
      <c r="C46" s="169"/>
      <c r="D46" s="176"/>
      <c r="E46" s="171"/>
      <c r="F46" s="29">
        <v>0</v>
      </c>
    </row>
    <row r="47" spans="1:6" x14ac:dyDescent="0.2">
      <c r="A47" s="14" t="s">
        <v>1060</v>
      </c>
      <c r="B47" s="15" t="s">
        <v>1061</v>
      </c>
      <c r="C47" s="169"/>
      <c r="D47" s="169"/>
      <c r="E47" s="171"/>
      <c r="F47" s="29">
        <v>0</v>
      </c>
    </row>
    <row r="48" spans="1:6" x14ac:dyDescent="0.2">
      <c r="A48" s="14" t="s">
        <v>1062</v>
      </c>
      <c r="B48" s="15" t="s">
        <v>1063</v>
      </c>
      <c r="C48" s="169"/>
      <c r="D48" s="169"/>
      <c r="E48" s="171"/>
      <c r="F48" s="29">
        <v>0</v>
      </c>
    </row>
    <row r="49" spans="1:6" x14ac:dyDescent="0.2">
      <c r="A49" s="14" t="s">
        <v>1064</v>
      </c>
      <c r="B49" s="15" t="s">
        <v>1065</v>
      </c>
      <c r="C49" s="169"/>
      <c r="D49" s="176"/>
      <c r="E49" s="171"/>
      <c r="F49" s="29">
        <v>0</v>
      </c>
    </row>
    <row r="50" spans="1:6" x14ac:dyDescent="0.2">
      <c r="A50" s="14" t="s">
        <v>1066</v>
      </c>
      <c r="B50" s="15" t="s">
        <v>1067</v>
      </c>
      <c r="C50" s="169"/>
      <c r="D50" s="169"/>
      <c r="E50" s="171"/>
      <c r="F50" s="29">
        <v>0</v>
      </c>
    </row>
    <row r="51" spans="1:6" x14ac:dyDescent="0.2">
      <c r="A51" s="14" t="s">
        <v>1068</v>
      </c>
      <c r="B51" s="15" t="s">
        <v>1069</v>
      </c>
      <c r="C51" s="169"/>
      <c r="D51" s="176"/>
      <c r="E51" s="171"/>
      <c r="F51" s="29">
        <v>0</v>
      </c>
    </row>
    <row r="52" spans="1:6" x14ac:dyDescent="0.2">
      <c r="A52" s="13" t="s">
        <v>1070</v>
      </c>
      <c r="B52" s="25" t="s">
        <v>1071</v>
      </c>
      <c r="C52" s="169"/>
      <c r="D52" s="170">
        <f>SUM(C53:C54)</f>
        <v>0</v>
      </c>
      <c r="E52" s="171"/>
      <c r="F52" s="29">
        <v>0</v>
      </c>
    </row>
    <row r="53" spans="1:6" x14ac:dyDescent="0.2">
      <c r="A53" s="14" t="s">
        <v>1072</v>
      </c>
      <c r="B53" s="15" t="s">
        <v>25</v>
      </c>
      <c r="C53" s="169"/>
      <c r="D53" s="169"/>
      <c r="E53" s="171"/>
      <c r="F53" s="29">
        <v>0</v>
      </c>
    </row>
    <row r="54" spans="1:6" x14ac:dyDescent="0.2">
      <c r="A54" s="14" t="s">
        <v>1073</v>
      </c>
      <c r="B54" s="15" t="s">
        <v>1074</v>
      </c>
      <c r="C54" s="169"/>
      <c r="D54" s="176"/>
      <c r="E54" s="171"/>
      <c r="F54" s="29">
        <v>0</v>
      </c>
    </row>
    <row r="55" spans="1:6" x14ac:dyDescent="0.2">
      <c r="A55" s="13" t="s">
        <v>1075</v>
      </c>
      <c r="B55" s="25" t="s">
        <v>1076</v>
      </c>
      <c r="C55" s="169"/>
      <c r="D55" s="170">
        <f>SUM(C56:C71)</f>
        <v>0</v>
      </c>
      <c r="E55" s="171"/>
      <c r="F55" s="29">
        <v>0</v>
      </c>
    </row>
    <row r="56" spans="1:6" x14ac:dyDescent="0.2">
      <c r="A56" s="14" t="s">
        <v>1077</v>
      </c>
      <c r="B56" s="15" t="s">
        <v>1078</v>
      </c>
      <c r="C56" s="169"/>
      <c r="D56" s="169"/>
      <c r="E56" s="171"/>
      <c r="F56" s="29">
        <v>0</v>
      </c>
    </row>
    <row r="57" spans="1:6" x14ac:dyDescent="0.2">
      <c r="A57" s="14" t="s">
        <v>1079</v>
      </c>
      <c r="B57" s="15" t="s">
        <v>1080</v>
      </c>
      <c r="C57" s="169"/>
      <c r="D57" s="169"/>
      <c r="E57" s="171"/>
      <c r="F57" s="29">
        <v>0</v>
      </c>
    </row>
    <row r="58" spans="1:6" x14ac:dyDescent="0.2">
      <c r="A58" s="14" t="s">
        <v>1081</v>
      </c>
      <c r="B58" s="15" t="s">
        <v>1082</v>
      </c>
      <c r="C58" s="169"/>
      <c r="D58" s="169"/>
      <c r="E58" s="171"/>
      <c r="F58" s="29">
        <v>0</v>
      </c>
    </row>
    <row r="59" spans="1:6" x14ac:dyDescent="0.2">
      <c r="A59" s="14" t="s">
        <v>1083</v>
      </c>
      <c r="B59" s="15" t="s">
        <v>1084</v>
      </c>
      <c r="C59" s="169"/>
      <c r="D59" s="169"/>
      <c r="E59" s="171"/>
      <c r="F59" s="29">
        <v>0</v>
      </c>
    </row>
    <row r="60" spans="1:6" x14ac:dyDescent="0.2">
      <c r="A60" s="14" t="s">
        <v>1085</v>
      </c>
      <c r="B60" s="15" t="s">
        <v>1086</v>
      </c>
      <c r="C60" s="169"/>
      <c r="D60" s="169"/>
      <c r="E60" s="171"/>
      <c r="F60" s="29">
        <v>0</v>
      </c>
    </row>
    <row r="61" spans="1:6" x14ac:dyDescent="0.2">
      <c r="A61" s="14" t="s">
        <v>1087</v>
      </c>
      <c r="B61" s="15" t="s">
        <v>1088</v>
      </c>
      <c r="C61" s="169"/>
      <c r="D61" s="169"/>
      <c r="E61" s="171"/>
      <c r="F61" s="29">
        <v>0</v>
      </c>
    </row>
    <row r="62" spans="1:6" ht="23.6" x14ac:dyDescent="0.2">
      <c r="A62" s="14" t="s">
        <v>1089</v>
      </c>
      <c r="B62" s="15" t="s">
        <v>1090</v>
      </c>
      <c r="C62" s="169"/>
      <c r="D62" s="169"/>
      <c r="E62" s="171"/>
      <c r="F62" s="29">
        <v>0</v>
      </c>
    </row>
    <row r="63" spans="1:6" ht="23.6" x14ac:dyDescent="0.2">
      <c r="A63" s="14" t="s">
        <v>1091</v>
      </c>
      <c r="B63" s="15" t="s">
        <v>1092</v>
      </c>
      <c r="C63" s="169"/>
      <c r="D63" s="169"/>
      <c r="E63" s="171"/>
      <c r="F63" s="29">
        <v>0</v>
      </c>
    </row>
    <row r="64" spans="1:6" x14ac:dyDescent="0.2">
      <c r="A64" s="14" t="s">
        <v>1093</v>
      </c>
      <c r="B64" s="15" t="s">
        <v>1094</v>
      </c>
      <c r="C64" s="169"/>
      <c r="D64" s="169"/>
      <c r="E64" s="171"/>
      <c r="F64" s="29">
        <v>0</v>
      </c>
    </row>
    <row r="65" spans="1:6" x14ac:dyDescent="0.2">
      <c r="A65" s="14" t="s">
        <v>1095</v>
      </c>
      <c r="B65" s="15" t="s">
        <v>1096</v>
      </c>
      <c r="C65" s="169"/>
      <c r="D65" s="169"/>
      <c r="E65" s="171"/>
      <c r="F65" s="29">
        <v>0</v>
      </c>
    </row>
    <row r="66" spans="1:6" x14ac:dyDescent="0.2">
      <c r="A66" s="14" t="s">
        <v>1097</v>
      </c>
      <c r="B66" s="15" t="s">
        <v>1098</v>
      </c>
      <c r="C66" s="169"/>
      <c r="D66" s="169"/>
      <c r="E66" s="171"/>
      <c r="F66" s="29">
        <v>0</v>
      </c>
    </row>
    <row r="67" spans="1:6" x14ac:dyDescent="0.2">
      <c r="A67" s="14" t="s">
        <v>1099</v>
      </c>
      <c r="B67" s="15" t="s">
        <v>1100</v>
      </c>
      <c r="C67" s="169"/>
      <c r="D67" s="169"/>
      <c r="E67" s="171"/>
      <c r="F67" s="29">
        <v>0</v>
      </c>
    </row>
    <row r="68" spans="1:6" x14ac:dyDescent="0.2">
      <c r="A68" s="14" t="s">
        <v>1101</v>
      </c>
      <c r="B68" s="15" t="s">
        <v>1102</v>
      </c>
      <c r="C68" s="169"/>
      <c r="D68" s="169"/>
      <c r="E68" s="171"/>
      <c r="F68" s="29">
        <v>0</v>
      </c>
    </row>
    <row r="69" spans="1:6" x14ac:dyDescent="0.2">
      <c r="A69" s="14" t="s">
        <v>1103</v>
      </c>
      <c r="B69" s="15" t="s">
        <v>1104</v>
      </c>
      <c r="C69" s="169"/>
      <c r="D69" s="169"/>
      <c r="E69" s="171"/>
      <c r="F69" s="29">
        <v>0</v>
      </c>
    </row>
    <row r="70" spans="1:6" x14ac:dyDescent="0.2">
      <c r="A70" s="14" t="s">
        <v>1105</v>
      </c>
      <c r="B70" s="15" t="s">
        <v>1106</v>
      </c>
      <c r="C70" s="169"/>
      <c r="D70" s="169"/>
      <c r="E70" s="171"/>
      <c r="F70" s="29">
        <v>0</v>
      </c>
    </row>
    <row r="71" spans="1:6" x14ac:dyDescent="0.2">
      <c r="A71" s="14" t="s">
        <v>1107</v>
      </c>
      <c r="B71" s="15" t="s">
        <v>1108</v>
      </c>
      <c r="C71" s="169"/>
      <c r="D71" s="169"/>
      <c r="E71" s="171"/>
      <c r="F71" s="29">
        <v>0</v>
      </c>
    </row>
    <row r="72" spans="1:6" x14ac:dyDescent="0.2">
      <c r="A72" s="13" t="s">
        <v>1109</v>
      </c>
      <c r="B72" s="25" t="s">
        <v>1110</v>
      </c>
      <c r="C72" s="169"/>
      <c r="D72" s="170">
        <f>SUM(C73:C90)</f>
        <v>0</v>
      </c>
      <c r="E72" s="171"/>
      <c r="F72" s="29">
        <v>0</v>
      </c>
    </row>
    <row r="73" spans="1:6" x14ac:dyDescent="0.2">
      <c r="A73" s="14" t="s">
        <v>1111</v>
      </c>
      <c r="B73" s="15" t="s">
        <v>1112</v>
      </c>
      <c r="C73" s="169"/>
      <c r="D73" s="169"/>
      <c r="E73" s="171"/>
      <c r="F73" s="29">
        <v>0</v>
      </c>
    </row>
    <row r="74" spans="1:6" x14ac:dyDescent="0.2">
      <c r="A74" s="14" t="s">
        <v>1113</v>
      </c>
      <c r="B74" s="15" t="s">
        <v>1114</v>
      </c>
      <c r="C74" s="169"/>
      <c r="D74" s="169"/>
      <c r="E74" s="171"/>
      <c r="F74" s="29">
        <v>0</v>
      </c>
    </row>
    <row r="75" spans="1:6" x14ac:dyDescent="0.2">
      <c r="A75" s="14" t="s">
        <v>1115</v>
      </c>
      <c r="B75" s="15" t="s">
        <v>1116</v>
      </c>
      <c r="C75" s="169"/>
      <c r="D75" s="169"/>
      <c r="E75" s="171"/>
      <c r="F75" s="29">
        <v>0</v>
      </c>
    </row>
    <row r="76" spans="1:6" x14ac:dyDescent="0.2">
      <c r="A76" s="14" t="s">
        <v>1117</v>
      </c>
      <c r="B76" s="15" t="s">
        <v>1118</v>
      </c>
      <c r="C76" s="169"/>
      <c r="D76" s="169"/>
      <c r="E76" s="171"/>
      <c r="F76" s="29">
        <v>0</v>
      </c>
    </row>
    <row r="77" spans="1:6" x14ac:dyDescent="0.2">
      <c r="A77" s="14" t="s">
        <v>1119</v>
      </c>
      <c r="B77" s="15" t="s">
        <v>1120</v>
      </c>
      <c r="C77" s="169"/>
      <c r="D77" s="169"/>
      <c r="E77" s="171"/>
      <c r="F77" s="29">
        <v>0</v>
      </c>
    </row>
    <row r="78" spans="1:6" x14ac:dyDescent="0.2">
      <c r="A78" s="14" t="s">
        <v>1121</v>
      </c>
      <c r="B78" s="15" t="s">
        <v>1122</v>
      </c>
      <c r="C78" s="169"/>
      <c r="D78" s="169"/>
      <c r="E78" s="171"/>
      <c r="F78" s="29">
        <v>0</v>
      </c>
    </row>
    <row r="79" spans="1:6" x14ac:dyDescent="0.2">
      <c r="A79" s="14" t="s">
        <v>1123</v>
      </c>
      <c r="B79" s="15" t="s">
        <v>1124</v>
      </c>
      <c r="C79" s="169"/>
      <c r="D79" s="169"/>
      <c r="E79" s="171"/>
      <c r="F79" s="29">
        <v>0</v>
      </c>
    </row>
    <row r="80" spans="1:6" x14ac:dyDescent="0.2">
      <c r="A80" s="14" t="s">
        <v>1125</v>
      </c>
      <c r="B80" s="15" t="s">
        <v>1126</v>
      </c>
      <c r="C80" s="169"/>
      <c r="D80" s="169"/>
      <c r="E80" s="171"/>
      <c r="F80" s="29">
        <v>0</v>
      </c>
    </row>
    <row r="81" spans="1:6" x14ac:dyDescent="0.2">
      <c r="A81" s="14" t="s">
        <v>1127</v>
      </c>
      <c r="B81" s="15" t="s">
        <v>1128</v>
      </c>
      <c r="C81" s="169"/>
      <c r="D81" s="169"/>
      <c r="E81" s="171"/>
      <c r="F81" s="29">
        <v>0</v>
      </c>
    </row>
    <row r="82" spans="1:6" x14ac:dyDescent="0.2">
      <c r="A82" s="14" t="s">
        <v>1129</v>
      </c>
      <c r="B82" s="15" t="s">
        <v>1130</v>
      </c>
      <c r="C82" s="169"/>
      <c r="D82" s="169"/>
      <c r="E82" s="171"/>
      <c r="F82" s="29">
        <v>0</v>
      </c>
    </row>
    <row r="83" spans="1:6" x14ac:dyDescent="0.2">
      <c r="A83" s="14" t="s">
        <v>1131</v>
      </c>
      <c r="B83" s="15" t="s">
        <v>1132</v>
      </c>
      <c r="C83" s="169"/>
      <c r="D83" s="169"/>
      <c r="E83" s="171"/>
      <c r="F83" s="29">
        <v>0</v>
      </c>
    </row>
    <row r="84" spans="1:6" x14ac:dyDescent="0.2">
      <c r="A84" s="14" t="s">
        <v>1133</v>
      </c>
      <c r="B84" s="15" t="s">
        <v>1134</v>
      </c>
      <c r="C84" s="169"/>
      <c r="D84" s="169"/>
      <c r="E84" s="171"/>
      <c r="F84" s="29">
        <v>0</v>
      </c>
    </row>
    <row r="85" spans="1:6" x14ac:dyDescent="0.2">
      <c r="A85" s="14" t="s">
        <v>1135</v>
      </c>
      <c r="B85" s="15" t="s">
        <v>1136</v>
      </c>
      <c r="C85" s="169"/>
      <c r="D85" s="169"/>
      <c r="E85" s="171"/>
      <c r="F85" s="29">
        <v>0</v>
      </c>
    </row>
    <row r="86" spans="1:6" x14ac:dyDescent="0.2">
      <c r="A86" s="14" t="s">
        <v>1137</v>
      </c>
      <c r="B86" s="15" t="s">
        <v>1138</v>
      </c>
      <c r="C86" s="169"/>
      <c r="D86" s="169"/>
      <c r="E86" s="171"/>
      <c r="F86" s="29">
        <v>0</v>
      </c>
    </row>
    <row r="87" spans="1:6" x14ac:dyDescent="0.2">
      <c r="A87" s="14" t="s">
        <v>1139</v>
      </c>
      <c r="B87" s="15" t="s">
        <v>1140</v>
      </c>
      <c r="C87" s="169"/>
      <c r="D87" s="169"/>
      <c r="E87" s="171"/>
      <c r="F87" s="29">
        <v>0</v>
      </c>
    </row>
    <row r="88" spans="1:6" x14ac:dyDescent="0.2">
      <c r="A88" s="14" t="s">
        <v>1141</v>
      </c>
      <c r="B88" s="15" t="s">
        <v>1142</v>
      </c>
      <c r="C88" s="169"/>
      <c r="D88" s="169"/>
      <c r="E88" s="171"/>
      <c r="F88" s="29">
        <v>0</v>
      </c>
    </row>
    <row r="89" spans="1:6" x14ac:dyDescent="0.2">
      <c r="A89" s="14" t="s">
        <v>1143</v>
      </c>
      <c r="B89" s="15" t="s">
        <v>1144</v>
      </c>
      <c r="C89" s="169"/>
      <c r="D89" s="169"/>
      <c r="E89" s="171"/>
      <c r="F89" s="29">
        <v>0</v>
      </c>
    </row>
    <row r="90" spans="1:6" x14ac:dyDescent="0.2">
      <c r="A90" s="14" t="s">
        <v>1145</v>
      </c>
      <c r="B90" s="15" t="s">
        <v>1146</v>
      </c>
      <c r="C90" s="169"/>
      <c r="D90" s="169"/>
      <c r="E90" s="171"/>
      <c r="F90" s="29">
        <v>0</v>
      </c>
    </row>
    <row r="91" spans="1:6" x14ac:dyDescent="0.2">
      <c r="A91" s="13" t="s">
        <v>1147</v>
      </c>
      <c r="B91" s="25" t="s">
        <v>26</v>
      </c>
      <c r="C91" s="169"/>
      <c r="D91" s="170">
        <f>SUM(C92:C99)</f>
        <v>0</v>
      </c>
      <c r="E91" s="171"/>
      <c r="F91" s="29">
        <v>0</v>
      </c>
    </row>
    <row r="92" spans="1:6" x14ac:dyDescent="0.2">
      <c r="A92" s="14" t="s">
        <v>1148</v>
      </c>
      <c r="B92" s="15" t="s">
        <v>1149</v>
      </c>
      <c r="C92" s="169"/>
      <c r="D92" s="169"/>
      <c r="E92" s="171"/>
      <c r="F92" s="29">
        <v>0</v>
      </c>
    </row>
    <row r="93" spans="1:6" x14ac:dyDescent="0.2">
      <c r="A93" s="14" t="s">
        <v>1150</v>
      </c>
      <c r="B93" s="15" t="s">
        <v>1151</v>
      </c>
      <c r="C93" s="169"/>
      <c r="D93" s="169"/>
      <c r="E93" s="171"/>
      <c r="F93" s="29">
        <v>0</v>
      </c>
    </row>
    <row r="94" spans="1:6" x14ac:dyDescent="0.2">
      <c r="A94" s="14" t="s">
        <v>1152</v>
      </c>
      <c r="B94" s="15" t="s">
        <v>1153</v>
      </c>
      <c r="C94" s="169"/>
      <c r="D94" s="169"/>
      <c r="E94" s="171"/>
      <c r="F94" s="29">
        <v>0</v>
      </c>
    </row>
    <row r="95" spans="1:6" x14ac:dyDescent="0.2">
      <c r="A95" s="14" t="s">
        <v>1154</v>
      </c>
      <c r="B95" s="15" t="s">
        <v>1155</v>
      </c>
      <c r="C95" s="169"/>
      <c r="D95" s="169"/>
      <c r="E95" s="171"/>
      <c r="F95" s="29">
        <v>0</v>
      </c>
    </row>
    <row r="96" spans="1:6" x14ac:dyDescent="0.2">
      <c r="A96" s="14" t="s">
        <v>1156</v>
      </c>
      <c r="B96" s="15" t="s">
        <v>1157</v>
      </c>
      <c r="C96" s="169"/>
      <c r="D96" s="169"/>
      <c r="E96" s="171"/>
      <c r="F96" s="29">
        <v>0</v>
      </c>
    </row>
    <row r="97" spans="1:6" x14ac:dyDescent="0.2">
      <c r="A97" s="14" t="s">
        <v>1158</v>
      </c>
      <c r="B97" s="15" t="s">
        <v>1159</v>
      </c>
      <c r="C97" s="169"/>
      <c r="D97" s="169"/>
      <c r="E97" s="171"/>
      <c r="F97" s="29">
        <v>0</v>
      </c>
    </row>
    <row r="98" spans="1:6" x14ac:dyDescent="0.2">
      <c r="A98" s="14" t="s">
        <v>1160</v>
      </c>
      <c r="B98" s="15" t="s">
        <v>1161</v>
      </c>
      <c r="C98" s="169"/>
      <c r="D98" s="169"/>
      <c r="E98" s="171"/>
      <c r="F98" s="29">
        <v>0</v>
      </c>
    </row>
    <row r="99" spans="1:6" x14ac:dyDescent="0.2">
      <c r="A99" s="14" t="s">
        <v>1163</v>
      </c>
      <c r="B99" s="15" t="s">
        <v>1164</v>
      </c>
      <c r="C99" s="169"/>
      <c r="D99" s="169"/>
      <c r="E99" s="171"/>
      <c r="F99" s="29">
        <v>0</v>
      </c>
    </row>
    <row r="100" spans="1:6" x14ac:dyDescent="0.2">
      <c r="A100" s="13" t="s">
        <v>1165</v>
      </c>
      <c r="B100" s="25" t="s">
        <v>1166</v>
      </c>
      <c r="C100" s="169"/>
      <c r="D100" s="170">
        <f>SUM(C101:C104)</f>
        <v>450000</v>
      </c>
      <c r="E100" s="171"/>
      <c r="F100" s="29">
        <v>0</v>
      </c>
    </row>
    <row r="101" spans="1:6" x14ac:dyDescent="0.2">
      <c r="A101" s="14" t="s">
        <v>1167</v>
      </c>
      <c r="B101" s="15" t="s">
        <v>1168</v>
      </c>
      <c r="C101" s="169"/>
      <c r="D101" s="169"/>
      <c r="E101" s="171"/>
      <c r="F101" s="29">
        <v>0</v>
      </c>
    </row>
    <row r="102" spans="1:6" x14ac:dyDescent="0.2">
      <c r="A102" s="14" t="s">
        <v>1169</v>
      </c>
      <c r="B102" s="15" t="s">
        <v>1170</v>
      </c>
      <c r="C102" s="169">
        <f>250000+200000</f>
        <v>450000</v>
      </c>
      <c r="D102" s="169"/>
      <c r="E102" s="171"/>
      <c r="F102" s="29">
        <v>0</v>
      </c>
    </row>
    <row r="103" spans="1:6" x14ac:dyDescent="0.2">
      <c r="A103" s="14" t="s">
        <v>1199</v>
      </c>
      <c r="B103" s="15" t="s">
        <v>1200</v>
      </c>
      <c r="C103" s="169"/>
      <c r="D103" s="169"/>
      <c r="E103" s="171"/>
      <c r="F103" s="29">
        <v>0</v>
      </c>
    </row>
    <row r="104" spans="1:6" x14ac:dyDescent="0.2">
      <c r="A104" s="14" t="s">
        <v>1201</v>
      </c>
      <c r="B104" s="15" t="s">
        <v>1202</v>
      </c>
      <c r="C104" s="169"/>
      <c r="D104" s="169"/>
      <c r="E104" s="171"/>
      <c r="F104" s="29">
        <v>0</v>
      </c>
    </row>
  </sheetData>
  <mergeCells count="2">
    <mergeCell ref="B8:F8"/>
    <mergeCell ref="C9:D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C4" sqref="C4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5" width="13.875" style="46" customWidth="1"/>
    <col min="6" max="6" width="5.25" style="55" customWidth="1"/>
    <col min="7" max="16384" width="11.375" style="46"/>
  </cols>
  <sheetData>
    <row r="2" spans="1:8" x14ac:dyDescent="0.2">
      <c r="B2" s="46" t="s">
        <v>2060</v>
      </c>
      <c r="C2" s="46" t="s">
        <v>21</v>
      </c>
      <c r="E2" s="200">
        <f>+E8</f>
        <v>2555000</v>
      </c>
      <c r="F2" s="46"/>
      <c r="G2" s="312" t="s">
        <v>1744</v>
      </c>
      <c r="H2" s="200">
        <f>+E2</f>
        <v>2555000</v>
      </c>
    </row>
    <row r="3" spans="1:8" x14ac:dyDescent="0.2">
      <c r="B3" s="46" t="s">
        <v>1752</v>
      </c>
      <c r="C3" s="46">
        <v>11</v>
      </c>
      <c r="D3" s="309" t="s">
        <v>2241</v>
      </c>
      <c r="E3" s="200">
        <f>+E2</f>
        <v>2555000</v>
      </c>
      <c r="F3" s="46"/>
      <c r="G3" s="312">
        <v>152</v>
      </c>
      <c r="H3" s="200">
        <f>+H2</f>
        <v>2555000</v>
      </c>
    </row>
    <row r="4" spans="1:8" x14ac:dyDescent="0.2">
      <c r="B4" s="46" t="s">
        <v>2058</v>
      </c>
      <c r="C4" s="123" t="s">
        <v>2059</v>
      </c>
      <c r="D4" s="309" t="s">
        <v>2096</v>
      </c>
      <c r="F4" s="46"/>
      <c r="G4" s="56"/>
    </row>
    <row r="5" spans="1:8" x14ac:dyDescent="0.2">
      <c r="F5" s="46"/>
      <c r="G5" s="56"/>
    </row>
    <row r="6" spans="1:8" x14ac:dyDescent="0.2">
      <c r="B6" s="438" t="s">
        <v>44</v>
      </c>
      <c r="C6" s="438"/>
      <c r="D6" s="438"/>
      <c r="E6" s="438"/>
      <c r="F6" s="438"/>
      <c r="G6" s="56"/>
    </row>
    <row r="7" spans="1:8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</row>
    <row r="8" spans="1:8" x14ac:dyDescent="0.2">
      <c r="A8" s="59">
        <v>1</v>
      </c>
      <c r="B8" s="60" t="s">
        <v>1654</v>
      </c>
      <c r="C8" s="61"/>
      <c r="D8" s="173"/>
      <c r="E8" s="174">
        <f>SUM(E9:E9)</f>
        <v>2555000</v>
      </c>
      <c r="F8" s="59"/>
    </row>
    <row r="9" spans="1:8" x14ac:dyDescent="0.2">
      <c r="A9" s="16" t="s">
        <v>814</v>
      </c>
      <c r="B9" s="21" t="s">
        <v>15</v>
      </c>
      <c r="C9" s="22"/>
      <c r="D9" s="167"/>
      <c r="E9" s="168">
        <f>SUM(D10:D14)</f>
        <v>2555000</v>
      </c>
      <c r="F9" s="24">
        <v>0</v>
      </c>
    </row>
    <row r="10" spans="1:8" x14ac:dyDescent="0.2">
      <c r="A10" s="13" t="s">
        <v>942</v>
      </c>
      <c r="B10" s="25" t="s">
        <v>21</v>
      </c>
      <c r="C10" s="34"/>
      <c r="D10" s="170">
        <f>SUM(C11:C14)</f>
        <v>2555000</v>
      </c>
      <c r="E10" s="170"/>
      <c r="F10" s="29">
        <v>0</v>
      </c>
    </row>
    <row r="11" spans="1:8" x14ac:dyDescent="0.2">
      <c r="A11" s="14" t="s">
        <v>943</v>
      </c>
      <c r="B11" s="15" t="s">
        <v>944</v>
      </c>
      <c r="C11" s="151">
        <v>1175000</v>
      </c>
      <c r="D11" s="30"/>
      <c r="E11" s="28"/>
      <c r="F11" s="29">
        <v>0</v>
      </c>
    </row>
    <row r="12" spans="1:8" x14ac:dyDescent="0.2">
      <c r="A12" s="14" t="s">
        <v>945</v>
      </c>
      <c r="B12" s="15" t="s">
        <v>946</v>
      </c>
      <c r="C12" s="151"/>
      <c r="D12" s="26"/>
      <c r="E12" s="28"/>
      <c r="F12" s="29">
        <v>0</v>
      </c>
    </row>
    <row r="13" spans="1:8" x14ac:dyDescent="0.2">
      <c r="A13" s="14" t="s">
        <v>947</v>
      </c>
      <c r="B13" s="15" t="s">
        <v>948</v>
      </c>
      <c r="C13" s="151">
        <v>1380000</v>
      </c>
      <c r="D13" s="26"/>
      <c r="E13" s="28"/>
      <c r="F13" s="29">
        <v>0</v>
      </c>
    </row>
    <row r="14" spans="1:8" x14ac:dyDescent="0.2">
      <c r="A14" s="14" t="s">
        <v>949</v>
      </c>
      <c r="B14" s="15" t="s">
        <v>950</v>
      </c>
      <c r="C14" s="26"/>
      <c r="D14" s="26"/>
      <c r="E14" s="28"/>
      <c r="F14" s="29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4" workbookViewId="0">
      <selection activeCell="D17" sqref="A17:D17"/>
    </sheetView>
  </sheetViews>
  <sheetFormatPr baseColWidth="10" defaultColWidth="11.375" defaultRowHeight="11.8" x14ac:dyDescent="0.2"/>
  <cols>
    <col min="1" max="1" width="5.875" style="296" customWidth="1"/>
    <col min="2" max="2" width="73.125" style="295" customWidth="1"/>
    <col min="3" max="5" width="13.625" style="295" customWidth="1"/>
    <col min="6" max="6" width="5.25" style="296" customWidth="1"/>
    <col min="7" max="16384" width="11.375" style="295"/>
  </cols>
  <sheetData>
    <row r="2" spans="1:8" x14ac:dyDescent="0.2">
      <c r="B2" s="295" t="s">
        <v>2060</v>
      </c>
      <c r="C2" s="309" t="s">
        <v>2097</v>
      </c>
      <c r="E2" s="305">
        <v>898000</v>
      </c>
      <c r="F2" s="295"/>
      <c r="G2" s="312" t="s">
        <v>1749</v>
      </c>
      <c r="H2" s="310">
        <v>898000</v>
      </c>
    </row>
    <row r="3" spans="1:8" x14ac:dyDescent="0.2">
      <c r="B3" s="295" t="s">
        <v>1752</v>
      </c>
      <c r="C3" s="295">
        <v>11</v>
      </c>
      <c r="D3" s="309" t="s">
        <v>2241</v>
      </c>
      <c r="E3" s="306">
        <v>898000</v>
      </c>
      <c r="F3" s="306"/>
      <c r="G3" s="312">
        <v>411</v>
      </c>
      <c r="H3" s="311">
        <v>898000</v>
      </c>
    </row>
    <row r="4" spans="1:8" x14ac:dyDescent="0.2">
      <c r="D4" s="306"/>
      <c r="F4" s="295"/>
      <c r="G4" s="297"/>
    </row>
    <row r="5" spans="1:8" x14ac:dyDescent="0.2">
      <c r="D5" s="306"/>
      <c r="F5" s="295"/>
      <c r="G5" s="297"/>
    </row>
    <row r="6" spans="1:8" x14ac:dyDescent="0.2">
      <c r="B6" s="295" t="s">
        <v>2058</v>
      </c>
      <c r="C6" s="123" t="s">
        <v>2059</v>
      </c>
      <c r="D6" s="309" t="s">
        <v>2096</v>
      </c>
      <c r="F6" s="295"/>
      <c r="G6" s="297"/>
    </row>
    <row r="7" spans="1:8" x14ac:dyDescent="0.2">
      <c r="F7" s="295"/>
      <c r="G7" s="297"/>
    </row>
    <row r="8" spans="1:8" x14ac:dyDescent="0.2">
      <c r="B8" s="438" t="s">
        <v>44</v>
      </c>
      <c r="C8" s="438"/>
      <c r="D8" s="438"/>
      <c r="E8" s="438"/>
      <c r="F8" s="438"/>
      <c r="G8" s="297"/>
    </row>
    <row r="9" spans="1:8" x14ac:dyDescent="0.2">
      <c r="A9" s="298" t="s">
        <v>1653</v>
      </c>
      <c r="B9" s="299" t="s">
        <v>51</v>
      </c>
      <c r="C9" s="439" t="s">
        <v>40</v>
      </c>
      <c r="D9" s="440"/>
      <c r="E9" s="298" t="s">
        <v>43</v>
      </c>
      <c r="F9" s="298" t="s">
        <v>52</v>
      </c>
    </row>
    <row r="10" spans="1:8" x14ac:dyDescent="0.2">
      <c r="A10" s="300">
        <v>3</v>
      </c>
      <c r="B10" s="301" t="s">
        <v>1656</v>
      </c>
      <c r="C10" s="302"/>
      <c r="D10" s="303"/>
      <c r="E10" s="230">
        <f>+E11</f>
        <v>898000</v>
      </c>
      <c r="F10" s="300"/>
    </row>
    <row r="11" spans="1:8" x14ac:dyDescent="0.2">
      <c r="A11" s="290" t="s">
        <v>1536</v>
      </c>
      <c r="B11" s="291" t="s">
        <v>1537</v>
      </c>
      <c r="C11" s="167"/>
      <c r="D11" s="167"/>
      <c r="E11" s="168">
        <f>SUM(D12:D26)</f>
        <v>898000</v>
      </c>
      <c r="F11" s="292">
        <v>0</v>
      </c>
    </row>
    <row r="12" spans="1:8" x14ac:dyDescent="0.2">
      <c r="A12" s="287" t="s">
        <v>1538</v>
      </c>
      <c r="B12" s="293" t="s">
        <v>1539</v>
      </c>
      <c r="C12" s="169"/>
      <c r="D12" s="170">
        <f>SUM(C13:C14)</f>
        <v>723000</v>
      </c>
      <c r="E12" s="171"/>
      <c r="F12" s="294">
        <v>0</v>
      </c>
    </row>
    <row r="13" spans="1:8" x14ac:dyDescent="0.2">
      <c r="A13" s="288" t="s">
        <v>1540</v>
      </c>
      <c r="B13" s="289" t="s">
        <v>1541</v>
      </c>
      <c r="C13" s="169"/>
      <c r="D13" s="169"/>
      <c r="E13" s="171"/>
      <c r="F13" s="294">
        <v>0</v>
      </c>
    </row>
    <row r="14" spans="1:8" x14ac:dyDescent="0.2">
      <c r="A14" s="288" t="s">
        <v>1542</v>
      </c>
      <c r="B14" s="289" t="s">
        <v>1543</v>
      </c>
      <c r="C14" s="169">
        <v>723000</v>
      </c>
      <c r="D14" s="169"/>
      <c r="E14" s="171"/>
      <c r="F14" s="294">
        <v>0</v>
      </c>
    </row>
    <row r="15" spans="1:8" x14ac:dyDescent="0.2">
      <c r="A15" s="287" t="s">
        <v>1572</v>
      </c>
      <c r="B15" s="293" t="s">
        <v>1573</v>
      </c>
      <c r="C15" s="169"/>
      <c r="D15" s="170">
        <f>SUM(C16:C17)</f>
        <v>175000</v>
      </c>
      <c r="E15" s="171"/>
      <c r="F15" s="294">
        <v>0</v>
      </c>
    </row>
    <row r="16" spans="1:8" x14ac:dyDescent="0.2">
      <c r="A16" s="288" t="s">
        <v>1574</v>
      </c>
      <c r="B16" s="289" t="s">
        <v>1575</v>
      </c>
      <c r="C16" s="169"/>
      <c r="D16" s="169"/>
      <c r="E16" s="171"/>
      <c r="F16" s="294">
        <v>0</v>
      </c>
    </row>
    <row r="17" spans="1:6" x14ac:dyDescent="0.2">
      <c r="A17" s="288" t="s">
        <v>1576</v>
      </c>
      <c r="B17" s="289" t="s">
        <v>1577</v>
      </c>
      <c r="C17" s="169">
        <v>175000</v>
      </c>
      <c r="D17" s="169"/>
      <c r="E17" s="171"/>
      <c r="F17" s="294">
        <v>0</v>
      </c>
    </row>
    <row r="18" spans="1:6" x14ac:dyDescent="0.2">
      <c r="A18" s="287" t="s">
        <v>1606</v>
      </c>
      <c r="B18" s="293" t="s">
        <v>35</v>
      </c>
      <c r="C18" s="169"/>
      <c r="D18" s="170">
        <f>SUM(C19:C20)</f>
        <v>0</v>
      </c>
      <c r="E18" s="171"/>
      <c r="F18" s="294">
        <v>0</v>
      </c>
    </row>
    <row r="19" spans="1:6" x14ac:dyDescent="0.2">
      <c r="A19" s="288" t="s">
        <v>1607</v>
      </c>
      <c r="B19" s="289" t="s">
        <v>1608</v>
      </c>
      <c r="C19" s="169"/>
      <c r="D19" s="169"/>
      <c r="E19" s="171"/>
      <c r="F19" s="294">
        <v>0</v>
      </c>
    </row>
    <row r="20" spans="1:6" x14ac:dyDescent="0.2">
      <c r="A20" s="288" t="s">
        <v>1609</v>
      </c>
      <c r="B20" s="289" t="s">
        <v>1610</v>
      </c>
      <c r="C20" s="169"/>
      <c r="D20" s="169"/>
      <c r="E20" s="171"/>
      <c r="F20" s="294">
        <v>0</v>
      </c>
    </row>
    <row r="21" spans="1:6" x14ac:dyDescent="0.2">
      <c r="A21" s="287" t="s">
        <v>1615</v>
      </c>
      <c r="B21" s="293" t="s">
        <v>36</v>
      </c>
      <c r="C21" s="169"/>
      <c r="D21" s="170">
        <f>SUM(C22:C23)</f>
        <v>0</v>
      </c>
      <c r="E21" s="171"/>
      <c r="F21" s="294">
        <v>0</v>
      </c>
    </row>
    <row r="22" spans="1:6" x14ac:dyDescent="0.2">
      <c r="A22" s="288" t="s">
        <v>1616</v>
      </c>
      <c r="B22" s="289" t="s">
        <v>1617</v>
      </c>
      <c r="C22" s="169"/>
      <c r="D22" s="169"/>
      <c r="E22" s="171"/>
      <c r="F22" s="294">
        <v>0</v>
      </c>
    </row>
    <row r="23" spans="1:6" x14ac:dyDescent="0.2">
      <c r="A23" s="288" t="s">
        <v>1618</v>
      </c>
      <c r="B23" s="289" t="s">
        <v>1619</v>
      </c>
      <c r="C23" s="169"/>
      <c r="D23" s="169"/>
      <c r="E23" s="171"/>
      <c r="F23" s="294">
        <v>0</v>
      </c>
    </row>
    <row r="24" spans="1:6" x14ac:dyDescent="0.2">
      <c r="A24" s="287" t="s">
        <v>1643</v>
      </c>
      <c r="B24" s="293" t="s">
        <v>1644</v>
      </c>
      <c r="C24" s="169"/>
      <c r="D24" s="170">
        <f>SUM(C25:C26)</f>
        <v>0</v>
      </c>
      <c r="E24" s="171"/>
      <c r="F24" s="294">
        <v>0</v>
      </c>
    </row>
    <row r="25" spans="1:6" x14ac:dyDescent="0.2">
      <c r="A25" s="288" t="s">
        <v>1645</v>
      </c>
      <c r="B25" s="289" t="s">
        <v>37</v>
      </c>
      <c r="C25" s="169"/>
      <c r="D25" s="169"/>
      <c r="E25" s="171"/>
      <c r="F25" s="294">
        <v>0</v>
      </c>
    </row>
    <row r="26" spans="1:6" x14ac:dyDescent="0.2">
      <c r="A26" s="288" t="s">
        <v>1646</v>
      </c>
      <c r="B26" s="289" t="s">
        <v>1647</v>
      </c>
      <c r="C26" s="169"/>
      <c r="D26" s="169"/>
      <c r="E26" s="171"/>
      <c r="F26" s="294">
        <v>0</v>
      </c>
    </row>
  </sheetData>
  <mergeCells count="2">
    <mergeCell ref="B8:F8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ySplit="6" topLeftCell="A7" activePane="bottomLeft" state="frozen"/>
      <selection pane="bottomLeft" activeCell="C8" sqref="C8"/>
    </sheetView>
  </sheetViews>
  <sheetFormatPr baseColWidth="10" defaultColWidth="11.375" defaultRowHeight="11.8" x14ac:dyDescent="0.2"/>
  <cols>
    <col min="1" max="1" width="5.75" style="17" customWidth="1"/>
    <col min="2" max="2" width="66.25" style="19" customWidth="1"/>
    <col min="3" max="3" width="16.125" style="45" customWidth="1"/>
    <col min="4" max="4" width="9" style="17" customWidth="1"/>
    <col min="5" max="6" width="11.375" style="19"/>
    <col min="7" max="7" width="17.25" style="308" customWidth="1"/>
    <col min="8" max="8" width="5.375" style="308" customWidth="1"/>
    <col min="9" max="9" width="5.375" style="19" customWidth="1"/>
    <col min="10" max="10" width="11.375" style="19"/>
    <col min="11" max="11" width="10.625" style="19" customWidth="1"/>
    <col min="12" max="16384" width="11.375" style="19"/>
  </cols>
  <sheetData>
    <row r="1" spans="1:12" x14ac:dyDescent="0.2">
      <c r="B1" s="429" t="s">
        <v>2257</v>
      </c>
      <c r="C1" s="429"/>
      <c r="D1" s="429"/>
      <c r="E1" s="308"/>
    </row>
    <row r="2" spans="1:12" x14ac:dyDescent="0.2">
      <c r="B2" s="429" t="s">
        <v>2240</v>
      </c>
      <c r="C2" s="429"/>
      <c r="D2" s="429"/>
    </row>
    <row r="3" spans="1:12" x14ac:dyDescent="0.2">
      <c r="B3" s="429" t="s">
        <v>1752</v>
      </c>
      <c r="C3" s="429"/>
      <c r="D3" s="429"/>
    </row>
    <row r="4" spans="1:12" x14ac:dyDescent="0.2">
      <c r="B4" s="84"/>
      <c r="C4" s="84"/>
      <c r="D4" s="84"/>
    </row>
    <row r="5" spans="1:12" x14ac:dyDescent="0.2">
      <c r="B5" s="430" t="s">
        <v>44</v>
      </c>
      <c r="C5" s="430"/>
      <c r="D5" s="430"/>
    </row>
    <row r="6" spans="1:12" ht="20.95" customHeight="1" x14ac:dyDescent="0.2">
      <c r="A6" s="74" t="s">
        <v>1696</v>
      </c>
      <c r="B6" s="74" t="s">
        <v>1697</v>
      </c>
      <c r="C6" s="74" t="s">
        <v>43</v>
      </c>
      <c r="D6" s="74" t="s">
        <v>52</v>
      </c>
    </row>
    <row r="7" spans="1:12" s="308" customFormat="1" x14ac:dyDescent="0.2">
      <c r="A7" s="75"/>
      <c r="B7" s="76"/>
      <c r="C7" s="71"/>
      <c r="D7" s="77"/>
    </row>
    <row r="8" spans="1:12" ht="12.45" thickBot="1" x14ac:dyDescent="0.25">
      <c r="A8" s="75">
        <v>1</v>
      </c>
      <c r="B8" s="76" t="s">
        <v>2248</v>
      </c>
      <c r="C8" s="71"/>
      <c r="D8" s="77"/>
    </row>
    <row r="9" spans="1:12" s="308" customFormat="1" ht="12.45" thickBot="1" x14ac:dyDescent="0.25">
      <c r="A9" s="75">
        <v>11</v>
      </c>
      <c r="B9" s="76" t="s">
        <v>1753</v>
      </c>
      <c r="C9" s="418">
        <v>24600000</v>
      </c>
      <c r="D9" s="416">
        <f t="shared" ref="D9:D15" si="0">+C9/$C$21*100</f>
        <v>28.927883597583083</v>
      </c>
      <c r="F9" s="415">
        <v>11</v>
      </c>
      <c r="G9" s="200">
        <f t="shared" ref="G9:G18" si="1">SUMIF($I$9:$I$29,F9,$L$9:$L$29)</f>
        <v>92110000</v>
      </c>
      <c r="H9" s="200"/>
      <c r="I9" s="308">
        <f>+Adm!C3</f>
        <v>11</v>
      </c>
      <c r="J9" s="308" t="str">
        <f>+Adm!D3</f>
        <v>TESORERIA 2018</v>
      </c>
      <c r="L9" s="200">
        <f>+Adm!E3</f>
        <v>77417000</v>
      </c>
    </row>
    <row r="10" spans="1:12" x14ac:dyDescent="0.2">
      <c r="A10" s="75">
        <v>12</v>
      </c>
      <c r="B10" s="76" t="s">
        <v>1754</v>
      </c>
      <c r="C10" s="71">
        <f t="shared" ref="C10:C15" si="2">+G10</f>
        <v>0</v>
      </c>
      <c r="D10" s="416">
        <f t="shared" si="0"/>
        <v>0</v>
      </c>
      <c r="F10" s="415">
        <v>12</v>
      </c>
      <c r="G10" s="200">
        <f t="shared" si="1"/>
        <v>0</v>
      </c>
      <c r="H10" s="200"/>
      <c r="I10" s="308">
        <f>+PresMpal!C3</f>
        <v>11</v>
      </c>
      <c r="J10" s="19" t="str">
        <f>+PresMpal!D3</f>
        <v>TESORERIA 2018</v>
      </c>
      <c r="L10" s="200">
        <f>+PresMpal!E3</f>
        <v>710000</v>
      </c>
    </row>
    <row r="11" spans="1:12" x14ac:dyDescent="0.2">
      <c r="A11" s="75">
        <v>13</v>
      </c>
      <c r="B11" s="76" t="s">
        <v>1755</v>
      </c>
      <c r="C11" s="71">
        <f t="shared" si="2"/>
        <v>0</v>
      </c>
      <c r="D11" s="416">
        <f t="shared" si="0"/>
        <v>0</v>
      </c>
      <c r="F11" s="19">
        <v>13</v>
      </c>
      <c r="G11" s="200">
        <f t="shared" si="1"/>
        <v>0</v>
      </c>
      <c r="H11" s="200"/>
      <c r="I11" s="308">
        <f>+'Pro civil'!C3</f>
        <v>11</v>
      </c>
      <c r="J11" s="19" t="str">
        <f>+'Pro civil'!D3</f>
        <v>TESORERIA 2018</v>
      </c>
      <c r="L11" s="200">
        <f>+'Pro civil'!E3</f>
        <v>46300</v>
      </c>
    </row>
    <row r="12" spans="1:12" x14ac:dyDescent="0.2">
      <c r="A12" s="75">
        <v>14</v>
      </c>
      <c r="B12" s="76" t="s">
        <v>1756</v>
      </c>
      <c r="C12" s="71">
        <v>2385000</v>
      </c>
      <c r="D12" s="416">
        <f t="shared" si="0"/>
        <v>2.8045935926925063</v>
      </c>
      <c r="F12" s="19">
        <v>14</v>
      </c>
      <c r="G12" s="200">
        <f t="shared" si="1"/>
        <v>0</v>
      </c>
      <c r="H12" s="200"/>
      <c r="I12" s="308">
        <f>+'C social'!C3</f>
        <v>11</v>
      </c>
      <c r="J12" s="19" t="str">
        <f>+'C social'!D3</f>
        <v>TESORERIA 2018</v>
      </c>
      <c r="L12" s="200">
        <f>+'C social'!E3</f>
        <v>33500</v>
      </c>
    </row>
    <row r="13" spans="1:12" x14ac:dyDescent="0.2">
      <c r="A13" s="75">
        <v>15</v>
      </c>
      <c r="B13" s="76" t="s">
        <v>1757</v>
      </c>
      <c r="C13" s="71">
        <f t="shared" si="2"/>
        <v>0</v>
      </c>
      <c r="D13" s="416">
        <f t="shared" si="0"/>
        <v>0</v>
      </c>
      <c r="F13" s="19">
        <v>15</v>
      </c>
      <c r="G13" s="200">
        <f t="shared" si="1"/>
        <v>0</v>
      </c>
      <c r="H13" s="200"/>
      <c r="I13" s="308">
        <f>+Trasp!C3</f>
        <v>11</v>
      </c>
      <c r="J13" s="19" t="str">
        <f>+Trasp!D3</f>
        <v>TESORERIA 2018</v>
      </c>
      <c r="L13" s="200">
        <f>+Trasp!E3</f>
        <v>38500</v>
      </c>
    </row>
    <row r="14" spans="1:12" s="308" customFormat="1" x14ac:dyDescent="0.2">
      <c r="A14" s="75">
        <v>16</v>
      </c>
      <c r="B14" s="76" t="s">
        <v>1758</v>
      </c>
      <c r="C14" s="71">
        <f t="shared" si="2"/>
        <v>0</v>
      </c>
      <c r="D14" s="416">
        <f t="shared" si="0"/>
        <v>0</v>
      </c>
      <c r="F14" s="308">
        <v>16</v>
      </c>
      <c r="G14" s="200">
        <f t="shared" si="1"/>
        <v>0</v>
      </c>
      <c r="H14" s="200"/>
      <c r="I14" s="308">
        <f>+Turismo!C3</f>
        <v>11</v>
      </c>
      <c r="J14" s="308" t="str">
        <f>+Turismo!D3</f>
        <v>TESORERIA 2018</v>
      </c>
      <c r="L14" s="200">
        <f>+Turismo!E3</f>
        <v>66500</v>
      </c>
    </row>
    <row r="15" spans="1:12" s="308" customFormat="1" x14ac:dyDescent="0.2">
      <c r="A15" s="75">
        <v>17</v>
      </c>
      <c r="B15" s="76" t="s">
        <v>2250</v>
      </c>
      <c r="C15" s="71">
        <f t="shared" si="2"/>
        <v>0</v>
      </c>
      <c r="D15" s="416">
        <f t="shared" si="0"/>
        <v>0</v>
      </c>
      <c r="F15" s="308">
        <v>17</v>
      </c>
      <c r="G15" s="200">
        <f t="shared" si="1"/>
        <v>0</v>
      </c>
      <c r="H15" s="200"/>
      <c r="I15" s="308">
        <f>+'Des tec'!C3</f>
        <v>11</v>
      </c>
      <c r="J15" s="308" t="str">
        <f>+'Des tec'!D3</f>
        <v>TESORERIA 2018</v>
      </c>
      <c r="L15" s="200">
        <f>+'Des tec'!E3</f>
        <v>675000</v>
      </c>
    </row>
    <row r="16" spans="1:12" s="308" customFormat="1" x14ac:dyDescent="0.2">
      <c r="A16" s="75"/>
      <c r="B16" s="76"/>
      <c r="C16" s="71"/>
      <c r="D16" s="416"/>
      <c r="F16" s="308">
        <v>25</v>
      </c>
      <c r="G16" s="200">
        <f t="shared" si="1"/>
        <v>60238059</v>
      </c>
      <c r="H16" s="200"/>
      <c r="I16" s="308">
        <f>+'Des tec'!C4</f>
        <v>25</v>
      </c>
      <c r="J16" s="308" t="str">
        <f>+'Des tec'!D4</f>
        <v>INFRAESTRUCTURA 2018</v>
      </c>
      <c r="L16" s="200">
        <f>+'Des tec'!E4</f>
        <v>180000</v>
      </c>
    </row>
    <row r="17" spans="1:12" x14ac:dyDescent="0.2">
      <c r="A17" s="75">
        <v>2</v>
      </c>
      <c r="B17" s="76" t="s">
        <v>2249</v>
      </c>
      <c r="C17" s="71"/>
      <c r="D17" s="416"/>
      <c r="F17" s="19">
        <v>26</v>
      </c>
      <c r="G17" s="200">
        <f t="shared" si="1"/>
        <v>7000000</v>
      </c>
      <c r="H17" s="200"/>
      <c r="I17" s="308">
        <f>+'Des tec'!C5</f>
        <v>25</v>
      </c>
      <c r="J17" s="308" t="str">
        <f>+'Des tec'!D5</f>
        <v>FORTALECIMIENTO 2018</v>
      </c>
      <c r="L17" s="200">
        <f>+'Des tec'!E5</f>
        <v>380000</v>
      </c>
    </row>
    <row r="18" spans="1:12" s="308" customFormat="1" x14ac:dyDescent="0.2">
      <c r="A18" s="75">
        <v>25</v>
      </c>
      <c r="B18" s="76" t="s">
        <v>1757</v>
      </c>
      <c r="C18" s="71">
        <v>0</v>
      </c>
      <c r="D18" s="416">
        <f>+C18/$C$21*100</f>
        <v>0</v>
      </c>
      <c r="F18" s="308">
        <v>27</v>
      </c>
      <c r="G18" s="200">
        <f t="shared" si="1"/>
        <v>0</v>
      </c>
      <c r="H18" s="200"/>
      <c r="I18" s="308">
        <f>+Pens!C3</f>
        <v>11</v>
      </c>
      <c r="J18" s="308" t="str">
        <f>+Pens!D3</f>
        <v>TESORERIA 2018</v>
      </c>
      <c r="L18" s="200">
        <f>+Pens!E3</f>
        <v>2555000</v>
      </c>
    </row>
    <row r="19" spans="1:12" x14ac:dyDescent="0.2">
      <c r="A19" s="75">
        <v>26</v>
      </c>
      <c r="B19" s="76" t="s">
        <v>1758</v>
      </c>
      <c r="C19" s="71">
        <v>52054059</v>
      </c>
      <c r="D19" s="416">
        <f>+C19/$C$21*100</f>
        <v>61.211941444460251</v>
      </c>
      <c r="G19" s="200"/>
      <c r="H19" s="200"/>
      <c r="I19" s="308">
        <f>+Deuda!C3</f>
        <v>11</v>
      </c>
      <c r="J19" s="19" t="str">
        <f>+Deuda!D3</f>
        <v>TESORERIA 2018</v>
      </c>
      <c r="L19" s="200">
        <f>+Deuda!E3</f>
        <v>898000</v>
      </c>
    </row>
    <row r="20" spans="1:12" x14ac:dyDescent="0.2">
      <c r="A20" s="75">
        <v>27</v>
      </c>
      <c r="B20" s="76" t="s">
        <v>2251</v>
      </c>
      <c r="C20" s="71">
        <v>6000000</v>
      </c>
      <c r="D20" s="416">
        <f>+C20/$C$21*100</f>
        <v>7.0555813652641657</v>
      </c>
      <c r="H20" s="200"/>
      <c r="I20" s="308">
        <f>+Adefas!C3</f>
        <v>11</v>
      </c>
      <c r="J20" s="19" t="str">
        <f>+Adefas!D3</f>
        <v>TESORERIA 2018</v>
      </c>
      <c r="L20" s="200">
        <f>+Adefas!E3</f>
        <v>5850200</v>
      </c>
    </row>
    <row r="21" spans="1:12" x14ac:dyDescent="0.2">
      <c r="A21" s="35"/>
      <c r="B21" s="388" t="s">
        <v>2131</v>
      </c>
      <c r="C21" s="228">
        <f>SUM(C8:C20)</f>
        <v>85039059</v>
      </c>
      <c r="D21" s="39">
        <v>100</v>
      </c>
      <c r="H21" s="200"/>
      <c r="I21" s="308">
        <f>+Adefas!C4</f>
        <v>25</v>
      </c>
      <c r="J21" s="308" t="str">
        <f>+Adefas!D4</f>
        <v>INFRAESTRUCTURA 2018</v>
      </c>
      <c r="L21" s="200">
        <f>+Adefas!E4</f>
        <v>0</v>
      </c>
    </row>
    <row r="22" spans="1:12" x14ac:dyDescent="0.2">
      <c r="B22" s="40"/>
      <c r="C22" s="42"/>
      <c r="H22" s="200"/>
      <c r="I22" s="308">
        <f>+Adefas!C5</f>
        <v>25</v>
      </c>
      <c r="J22" s="308" t="str">
        <f>+Adefas!D5</f>
        <v>FORTALECIEMIENTO 2018</v>
      </c>
      <c r="L22" s="200">
        <f>+Adefas!E5</f>
        <v>0</v>
      </c>
    </row>
    <row r="23" spans="1:12" x14ac:dyDescent="0.2">
      <c r="B23" s="40"/>
      <c r="C23" s="394"/>
      <c r="H23" s="200"/>
      <c r="I23" s="308">
        <f>+Ayudas!C20</f>
        <v>11</v>
      </c>
      <c r="J23" s="19" t="str">
        <f>+Ayudas!D20</f>
        <v>TESORERIA 2018</v>
      </c>
      <c r="L23" s="200">
        <f>+Ayudas!E20</f>
        <v>3820000</v>
      </c>
    </row>
    <row r="24" spans="1:12" x14ac:dyDescent="0.2">
      <c r="B24" s="43" t="s">
        <v>46</v>
      </c>
      <c r="C24" s="395"/>
      <c r="H24" s="200"/>
      <c r="I24" s="308">
        <f>+'Gastos R33'!C3</f>
        <v>25</v>
      </c>
      <c r="J24" s="19" t="str">
        <f>+'Gastos R33'!D3</f>
        <v>INFRAESTRUCTURA 2018</v>
      </c>
      <c r="L24" s="200">
        <f>+'Gastos R33'!E3</f>
        <v>1155000</v>
      </c>
    </row>
    <row r="25" spans="1:12" x14ac:dyDescent="0.2">
      <c r="B25" s="40"/>
      <c r="C25" s="42"/>
      <c r="H25" s="200"/>
      <c r="I25" s="308">
        <f>+'Gastos R33'!C4</f>
        <v>25</v>
      </c>
      <c r="J25" s="308" t="str">
        <f>+'Gastos R33'!D4</f>
        <v>FORTALECIMIENTO 2018</v>
      </c>
      <c r="L25" s="200">
        <f>+'Gastos R33'!E4</f>
        <v>6469000</v>
      </c>
    </row>
    <row r="26" spans="1:12" x14ac:dyDescent="0.2">
      <c r="B26" s="43" t="s">
        <v>47</v>
      </c>
      <c r="C26" s="43"/>
      <c r="H26" s="200"/>
      <c r="I26" s="308">
        <f>+'Obra Infra'!C3</f>
        <v>25</v>
      </c>
      <c r="J26" s="19" t="str">
        <f>+'Obra Infra'!D3</f>
        <v>INFRAESTRUCTURA 2018</v>
      </c>
      <c r="L26" s="200">
        <f>+'Obra Infra'!E3</f>
        <v>31000000</v>
      </c>
    </row>
    <row r="27" spans="1:12" x14ac:dyDescent="0.2">
      <c r="B27" s="44" t="s">
        <v>48</v>
      </c>
      <c r="C27" s="44"/>
      <c r="H27" s="200"/>
      <c r="I27" s="308">
        <f>+'Obra Forta'!C3</f>
        <v>25</v>
      </c>
      <c r="J27" s="19" t="str">
        <f>+'Obra Forta'!D3</f>
        <v>FORTALECIMIENTO 2018</v>
      </c>
      <c r="L27" s="200">
        <f>+'Obra Forta'!E3</f>
        <v>11054059</v>
      </c>
    </row>
    <row r="28" spans="1:12" s="17" customFormat="1" x14ac:dyDescent="0.2">
      <c r="B28" s="40"/>
      <c r="C28" s="42"/>
      <c r="E28" s="19"/>
      <c r="F28" s="19"/>
      <c r="G28" s="308"/>
      <c r="H28" s="200"/>
      <c r="I28" s="308">
        <f>+'Obra Otros'!C3</f>
        <v>25</v>
      </c>
      <c r="J28" s="308" t="str">
        <f>+'Obra Otros'!D3</f>
        <v>HABITAT 2018</v>
      </c>
      <c r="L28" s="200">
        <f>+'Obra Otros'!E3</f>
        <v>10000000</v>
      </c>
    </row>
    <row r="29" spans="1:12" s="17" customFormat="1" x14ac:dyDescent="0.2">
      <c r="B29" s="40"/>
      <c r="C29" s="42"/>
      <c r="E29" s="19"/>
      <c r="F29" s="19"/>
      <c r="G29" s="308"/>
      <c r="H29" s="200"/>
      <c r="I29" s="308">
        <f>+'Obra Otros'!C4</f>
        <v>26</v>
      </c>
      <c r="J29" s="308" t="str">
        <f>+'Obra Otros'!D4</f>
        <v>FEIS 2018</v>
      </c>
      <c r="L29" s="200">
        <f>+'Obra Otros'!E4</f>
        <v>7000000</v>
      </c>
    </row>
    <row r="30" spans="1:12" s="17" customFormat="1" x14ac:dyDescent="0.2">
      <c r="B30" s="43" t="s">
        <v>50</v>
      </c>
      <c r="C30" s="43"/>
      <c r="E30" s="19"/>
      <c r="F30" s="19"/>
      <c r="G30" s="308"/>
      <c r="H30" s="308"/>
    </row>
    <row r="31" spans="1:12" s="17" customFormat="1" x14ac:dyDescent="0.2">
      <c r="B31" s="44" t="s">
        <v>48</v>
      </c>
      <c r="C31" s="44"/>
      <c r="E31" s="19"/>
      <c r="F31" s="19"/>
      <c r="G31" s="308"/>
      <c r="H31" s="308"/>
    </row>
    <row r="32" spans="1:12" s="17" customFormat="1" x14ac:dyDescent="0.2">
      <c r="B32" s="40"/>
      <c r="C32" s="42"/>
      <c r="E32" s="19"/>
      <c r="F32" s="19"/>
      <c r="G32" s="308"/>
      <c r="H32" s="308"/>
    </row>
    <row r="33" spans="2:8" s="17" customFormat="1" x14ac:dyDescent="0.2">
      <c r="B33" s="40"/>
      <c r="C33" s="42"/>
      <c r="E33" s="19"/>
      <c r="F33" s="19"/>
      <c r="G33" s="308"/>
      <c r="H33" s="308"/>
    </row>
    <row r="34" spans="2:8" s="17" customFormat="1" x14ac:dyDescent="0.2">
      <c r="B34" s="43" t="s">
        <v>49</v>
      </c>
      <c r="C34" s="43"/>
      <c r="E34" s="19"/>
      <c r="F34" s="19"/>
      <c r="G34" s="308"/>
      <c r="H34" s="308"/>
    </row>
    <row r="35" spans="2:8" s="17" customFormat="1" x14ac:dyDescent="0.2">
      <c r="B35" s="44" t="s">
        <v>48</v>
      </c>
      <c r="C35" s="44"/>
      <c r="E35" s="19"/>
      <c r="F35" s="19"/>
      <c r="G35" s="308"/>
      <c r="H35" s="308"/>
    </row>
  </sheetData>
  <mergeCells count="4">
    <mergeCell ref="B1:D1"/>
    <mergeCell ref="B2:D2"/>
    <mergeCell ref="B3:D3"/>
    <mergeCell ref="B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opLeftCell="A10" workbookViewId="0">
      <selection activeCell="C6" sqref="C6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625" style="46" customWidth="1"/>
    <col min="4" max="4" width="23.625" style="46" customWidth="1"/>
    <col min="5" max="5" width="13.625" style="46" customWidth="1"/>
    <col min="6" max="6" width="5.25" style="55" customWidth="1"/>
    <col min="7" max="16384" width="11.375" style="46"/>
  </cols>
  <sheetData>
    <row r="2" spans="1:9" x14ac:dyDescent="0.2">
      <c r="B2" s="46" t="s">
        <v>2060</v>
      </c>
      <c r="C2" s="46" t="s">
        <v>37</v>
      </c>
      <c r="D2" s="309"/>
      <c r="E2" s="310">
        <f>+E10</f>
        <v>5850200</v>
      </c>
      <c r="F2" s="46"/>
      <c r="G2" s="312" t="s">
        <v>1750</v>
      </c>
      <c r="H2" s="310">
        <f>+E2</f>
        <v>5850200</v>
      </c>
      <c r="I2" s="214"/>
    </row>
    <row r="3" spans="1:9" x14ac:dyDescent="0.2">
      <c r="B3" s="46" t="s">
        <v>1752</v>
      </c>
      <c r="C3" s="46">
        <v>11</v>
      </c>
      <c r="D3" s="309" t="s">
        <v>2241</v>
      </c>
      <c r="E3" s="152">
        <v>5850200</v>
      </c>
      <c r="F3" s="152"/>
      <c r="G3" s="312">
        <v>441</v>
      </c>
      <c r="H3" s="310">
        <f>+H2</f>
        <v>5850200</v>
      </c>
    </row>
    <row r="4" spans="1:9" x14ac:dyDescent="0.2">
      <c r="C4" s="46">
        <v>25</v>
      </c>
      <c r="D4" s="309" t="s">
        <v>2242</v>
      </c>
      <c r="E4" s="152">
        <v>0</v>
      </c>
      <c r="F4" s="46"/>
      <c r="G4" s="56"/>
    </row>
    <row r="5" spans="1:9" x14ac:dyDescent="0.2">
      <c r="C5" s="46">
        <v>25</v>
      </c>
      <c r="D5" s="309" t="s">
        <v>2244</v>
      </c>
      <c r="E5" s="152">
        <v>0</v>
      </c>
      <c r="F5" s="46"/>
      <c r="G5" s="56"/>
    </row>
    <row r="6" spans="1:9" x14ac:dyDescent="0.2">
      <c r="B6" s="46" t="s">
        <v>2058</v>
      </c>
      <c r="C6" s="123" t="s">
        <v>2059</v>
      </c>
      <c r="D6" s="309" t="s">
        <v>2096</v>
      </c>
      <c r="F6" s="46"/>
      <c r="G6" s="56"/>
    </row>
    <row r="7" spans="1:9" x14ac:dyDescent="0.2">
      <c r="F7" s="46"/>
      <c r="G7" s="56"/>
    </row>
    <row r="8" spans="1:9" x14ac:dyDescent="0.2">
      <c r="B8" s="438" t="s">
        <v>44</v>
      </c>
      <c r="C8" s="438"/>
      <c r="D8" s="438"/>
      <c r="E8" s="438"/>
      <c r="F8" s="438"/>
      <c r="G8" s="56"/>
    </row>
    <row r="9" spans="1:9" x14ac:dyDescent="0.2">
      <c r="A9" s="57" t="s">
        <v>1653</v>
      </c>
      <c r="B9" s="58" t="s">
        <v>51</v>
      </c>
      <c r="C9" s="439" t="s">
        <v>40</v>
      </c>
      <c r="D9" s="440"/>
      <c r="E9" s="57" t="s">
        <v>43</v>
      </c>
      <c r="F9" s="57" t="s">
        <v>52</v>
      </c>
    </row>
    <row r="10" spans="1:9" x14ac:dyDescent="0.2">
      <c r="A10" s="163">
        <v>3</v>
      </c>
      <c r="B10" s="164" t="s">
        <v>1656</v>
      </c>
      <c r="C10" s="165"/>
      <c r="D10" s="166"/>
      <c r="E10" s="230">
        <f>+E11</f>
        <v>5850200</v>
      </c>
      <c r="F10" s="59"/>
    </row>
    <row r="11" spans="1:9" x14ac:dyDescent="0.2">
      <c r="A11" s="158" t="s">
        <v>1536</v>
      </c>
      <c r="B11" s="159" t="s">
        <v>1537</v>
      </c>
      <c r="C11" s="167"/>
      <c r="D11" s="167"/>
      <c r="E11" s="168">
        <f>SUM(D12:D26)</f>
        <v>5850200</v>
      </c>
      <c r="F11" s="160">
        <v>0</v>
      </c>
    </row>
    <row r="12" spans="1:9" x14ac:dyDescent="0.2">
      <c r="A12" s="155" t="s">
        <v>1538</v>
      </c>
      <c r="B12" s="161" t="s">
        <v>1539</v>
      </c>
      <c r="C12" s="169"/>
      <c r="D12" s="170">
        <f>SUM(C13:C14)</f>
        <v>0</v>
      </c>
      <c r="E12" s="171"/>
      <c r="F12" s="162">
        <v>0</v>
      </c>
    </row>
    <row r="13" spans="1:9" x14ac:dyDescent="0.2">
      <c r="A13" s="156" t="s">
        <v>1540</v>
      </c>
      <c r="B13" s="157" t="s">
        <v>1541</v>
      </c>
      <c r="C13" s="169"/>
      <c r="D13" s="169"/>
      <c r="E13" s="171"/>
      <c r="F13" s="162">
        <v>0</v>
      </c>
    </row>
    <row r="14" spans="1:9" x14ac:dyDescent="0.2">
      <c r="A14" s="156" t="s">
        <v>1542</v>
      </c>
      <c r="B14" s="157" t="s">
        <v>1543</v>
      </c>
      <c r="C14" s="169"/>
      <c r="D14" s="169"/>
      <c r="E14" s="171"/>
      <c r="F14" s="162">
        <v>0</v>
      </c>
      <c r="I14" s="304">
        <v>723000</v>
      </c>
    </row>
    <row r="15" spans="1:9" x14ac:dyDescent="0.2">
      <c r="A15" s="155" t="s">
        <v>1572</v>
      </c>
      <c r="B15" s="161" t="s">
        <v>1573</v>
      </c>
      <c r="C15" s="169"/>
      <c r="D15" s="170">
        <f>SUM(C16:C17)</f>
        <v>0</v>
      </c>
      <c r="E15" s="171"/>
      <c r="F15" s="162">
        <v>0</v>
      </c>
      <c r="I15" s="304"/>
    </row>
    <row r="16" spans="1:9" x14ac:dyDescent="0.2">
      <c r="A16" s="156" t="s">
        <v>1574</v>
      </c>
      <c r="B16" s="157" t="s">
        <v>1575</v>
      </c>
      <c r="C16" s="169"/>
      <c r="D16" s="169"/>
      <c r="E16" s="171"/>
      <c r="F16" s="162">
        <v>0</v>
      </c>
      <c r="I16" s="304"/>
    </row>
    <row r="17" spans="1:9" x14ac:dyDescent="0.2">
      <c r="A17" s="156" t="s">
        <v>1576</v>
      </c>
      <c r="B17" s="157" t="s">
        <v>1577</v>
      </c>
      <c r="C17" s="169"/>
      <c r="D17" s="169"/>
      <c r="E17" s="171"/>
      <c r="F17" s="162">
        <v>0</v>
      </c>
      <c r="I17" s="304"/>
    </row>
    <row r="18" spans="1:9" x14ac:dyDescent="0.2">
      <c r="A18" s="155" t="s">
        <v>1606</v>
      </c>
      <c r="B18" s="161" t="s">
        <v>35</v>
      </c>
      <c r="C18" s="169"/>
      <c r="D18" s="170">
        <f>SUM(C19:C20)</f>
        <v>0</v>
      </c>
      <c r="E18" s="171"/>
      <c r="F18" s="162">
        <v>0</v>
      </c>
      <c r="I18" s="304">
        <v>175000</v>
      </c>
    </row>
    <row r="19" spans="1:9" x14ac:dyDescent="0.2">
      <c r="A19" s="156" t="s">
        <v>1607</v>
      </c>
      <c r="B19" s="157" t="s">
        <v>1608</v>
      </c>
      <c r="C19" s="169"/>
      <c r="D19" s="169"/>
      <c r="E19" s="171"/>
      <c r="F19" s="162">
        <v>0</v>
      </c>
    </row>
    <row r="20" spans="1:9" x14ac:dyDescent="0.2">
      <c r="A20" s="156" t="s">
        <v>1609</v>
      </c>
      <c r="B20" s="157" t="s">
        <v>1610</v>
      </c>
      <c r="C20" s="169"/>
      <c r="D20" s="169"/>
      <c r="E20" s="171"/>
      <c r="F20" s="162">
        <v>0</v>
      </c>
    </row>
    <row r="21" spans="1:9" x14ac:dyDescent="0.2">
      <c r="A21" s="155" t="s">
        <v>1615</v>
      </c>
      <c r="B21" s="161" t="s">
        <v>36</v>
      </c>
      <c r="C21" s="169"/>
      <c r="D21" s="170">
        <f>SUM(C22:C23)</f>
        <v>0</v>
      </c>
      <c r="E21" s="171"/>
      <c r="F21" s="162">
        <v>0</v>
      </c>
    </row>
    <row r="22" spans="1:9" x14ac:dyDescent="0.2">
      <c r="A22" s="156" t="s">
        <v>1616</v>
      </c>
      <c r="B22" s="157" t="s">
        <v>1617</v>
      </c>
      <c r="C22" s="169"/>
      <c r="D22" s="169"/>
      <c r="E22" s="171"/>
      <c r="F22" s="162">
        <v>0</v>
      </c>
    </row>
    <row r="23" spans="1:9" x14ac:dyDescent="0.2">
      <c r="A23" s="156" t="s">
        <v>1618</v>
      </c>
      <c r="B23" s="157" t="s">
        <v>1619</v>
      </c>
      <c r="C23" s="169"/>
      <c r="D23" s="169"/>
      <c r="E23" s="171"/>
      <c r="F23" s="162">
        <v>0</v>
      </c>
    </row>
    <row r="24" spans="1:9" x14ac:dyDescent="0.2">
      <c r="A24" s="155" t="s">
        <v>1643</v>
      </c>
      <c r="B24" s="161" t="s">
        <v>1644</v>
      </c>
      <c r="C24" s="169"/>
      <c r="D24" s="170">
        <f>SUM(C25:C26)</f>
        <v>5850200</v>
      </c>
      <c r="E24" s="171"/>
      <c r="F24" s="162">
        <v>0</v>
      </c>
    </row>
    <row r="25" spans="1:9" x14ac:dyDescent="0.2">
      <c r="A25" s="156" t="s">
        <v>1645</v>
      </c>
      <c r="B25" s="157" t="s">
        <v>37</v>
      </c>
      <c r="C25" s="169"/>
      <c r="D25" s="169"/>
      <c r="E25" s="171"/>
      <c r="F25" s="162">
        <v>0</v>
      </c>
    </row>
    <row r="26" spans="1:9" x14ac:dyDescent="0.2">
      <c r="A26" s="156" t="s">
        <v>1646</v>
      </c>
      <c r="B26" s="157" t="s">
        <v>1647</v>
      </c>
      <c r="C26" s="169">
        <v>5850200</v>
      </c>
      <c r="D26" s="169"/>
      <c r="E26" s="171"/>
      <c r="F26" s="162">
        <v>0</v>
      </c>
    </row>
  </sheetData>
  <mergeCells count="2">
    <mergeCell ref="B8:F8"/>
    <mergeCell ref="C9:D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topLeftCell="A31" workbookViewId="0">
      <selection activeCell="C5" sqref="C5:E18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5" width="13.875" style="46" customWidth="1"/>
    <col min="6" max="6" width="5.25" style="55" customWidth="1"/>
    <col min="7" max="16384" width="11.375" style="46"/>
  </cols>
  <sheetData>
    <row r="2" spans="1:8" s="137" customFormat="1" x14ac:dyDescent="0.2">
      <c r="A2" s="138"/>
      <c r="B2" s="137" t="s">
        <v>2072</v>
      </c>
      <c r="C2" s="137" t="s">
        <v>1830</v>
      </c>
      <c r="D2" s="127"/>
      <c r="E2" s="311">
        <f>SUM(E4:E18)</f>
        <v>3820000</v>
      </c>
      <c r="F2" s="138"/>
      <c r="G2" s="312" t="s">
        <v>1731</v>
      </c>
      <c r="H2" s="310">
        <f>+E2</f>
        <v>3820000</v>
      </c>
    </row>
    <row r="3" spans="1:8" s="137" customFormat="1" x14ac:dyDescent="0.2">
      <c r="A3" s="138"/>
      <c r="F3" s="138"/>
    </row>
    <row r="4" spans="1:8" x14ac:dyDescent="0.2">
      <c r="B4" s="137" t="s">
        <v>2060</v>
      </c>
      <c r="C4" s="137"/>
      <c r="D4" s="127"/>
      <c r="E4" s="48"/>
      <c r="F4" s="48"/>
      <c r="G4" s="56"/>
    </row>
    <row r="5" spans="1:8" s="148" customFormat="1" x14ac:dyDescent="0.2">
      <c r="A5" s="149"/>
      <c r="C5" s="232" t="s">
        <v>1834</v>
      </c>
      <c r="E5" s="311">
        <v>800000</v>
      </c>
      <c r="F5" s="48"/>
      <c r="G5" s="150">
        <v>232</v>
      </c>
      <c r="H5" s="310">
        <f>+E5</f>
        <v>800000</v>
      </c>
    </row>
    <row r="6" spans="1:8" s="137" customFormat="1" x14ac:dyDescent="0.2">
      <c r="A6" s="138"/>
      <c r="C6" s="232" t="s">
        <v>1836</v>
      </c>
      <c r="E6" s="311">
        <v>100000</v>
      </c>
      <c r="F6" s="48"/>
      <c r="G6" s="139">
        <v>241</v>
      </c>
      <c r="H6" s="310">
        <f t="shared" ref="H6:H18" si="0">+E6</f>
        <v>100000</v>
      </c>
    </row>
    <row r="7" spans="1:8" s="137" customFormat="1" x14ac:dyDescent="0.2">
      <c r="A7" s="138"/>
      <c r="C7" s="232" t="s">
        <v>1838</v>
      </c>
      <c r="E7" s="311">
        <v>100000</v>
      </c>
      <c r="F7" s="48"/>
      <c r="G7" s="139">
        <v>242</v>
      </c>
      <c r="H7" s="310">
        <f t="shared" si="0"/>
        <v>100000</v>
      </c>
    </row>
    <row r="8" spans="1:8" s="137" customFormat="1" x14ac:dyDescent="0.2">
      <c r="A8" s="138"/>
      <c r="C8" s="232" t="s">
        <v>1841</v>
      </c>
      <c r="E8" s="311">
        <v>250000</v>
      </c>
      <c r="F8" s="48"/>
      <c r="G8" s="139">
        <v>244</v>
      </c>
      <c r="H8" s="310">
        <f t="shared" si="0"/>
        <v>250000</v>
      </c>
    </row>
    <row r="9" spans="1:8" s="137" customFormat="1" x14ac:dyDescent="0.2">
      <c r="A9" s="138"/>
      <c r="C9" s="232" t="s">
        <v>1844</v>
      </c>
      <c r="E9" s="311">
        <v>100000</v>
      </c>
      <c r="F9" s="48"/>
      <c r="G9" s="139">
        <v>251</v>
      </c>
      <c r="H9" s="310">
        <f t="shared" si="0"/>
        <v>100000</v>
      </c>
    </row>
    <row r="10" spans="1:8" s="137" customFormat="1" x14ac:dyDescent="0.2">
      <c r="A10" s="138"/>
      <c r="C10" s="232" t="s">
        <v>1847</v>
      </c>
      <c r="E10" s="311">
        <v>170000</v>
      </c>
      <c r="F10" s="48"/>
      <c r="G10" s="139">
        <v>252</v>
      </c>
      <c r="H10" s="310">
        <f t="shared" si="0"/>
        <v>170000</v>
      </c>
    </row>
    <row r="11" spans="1:8" s="137" customFormat="1" x14ac:dyDescent="0.2">
      <c r="A11" s="138"/>
      <c r="C11" s="232" t="s">
        <v>1850</v>
      </c>
      <c r="E11" s="311">
        <f>+C41</f>
        <v>0</v>
      </c>
      <c r="F11" s="48"/>
      <c r="G11" s="139">
        <v>253</v>
      </c>
      <c r="H11" s="310">
        <f t="shared" si="0"/>
        <v>0</v>
      </c>
    </row>
    <row r="12" spans="1:8" s="137" customFormat="1" x14ac:dyDescent="0.2">
      <c r="A12" s="138"/>
      <c r="C12" s="232" t="s">
        <v>1853</v>
      </c>
      <c r="E12" s="311">
        <f>+C42</f>
        <v>0</v>
      </c>
      <c r="F12" s="48"/>
      <c r="G12" s="139">
        <v>255</v>
      </c>
      <c r="H12" s="310">
        <f t="shared" si="0"/>
        <v>0</v>
      </c>
    </row>
    <row r="13" spans="1:8" s="137" customFormat="1" x14ac:dyDescent="0.2">
      <c r="A13" s="138"/>
      <c r="C13" s="232" t="s">
        <v>1856</v>
      </c>
      <c r="E13" s="311">
        <v>250000</v>
      </c>
      <c r="F13" s="48"/>
      <c r="G13" s="139">
        <v>256</v>
      </c>
      <c r="H13" s="310">
        <f t="shared" si="0"/>
        <v>250000</v>
      </c>
    </row>
    <row r="14" spans="1:8" s="137" customFormat="1" x14ac:dyDescent="0.2">
      <c r="A14" s="138"/>
      <c r="C14" s="232" t="s">
        <v>1859</v>
      </c>
      <c r="E14" s="311">
        <v>350000</v>
      </c>
      <c r="F14" s="48"/>
      <c r="G14" s="139">
        <v>265</v>
      </c>
      <c r="H14" s="310">
        <f t="shared" si="0"/>
        <v>350000</v>
      </c>
    </row>
    <row r="15" spans="1:8" s="137" customFormat="1" x14ac:dyDescent="0.2">
      <c r="A15" s="138"/>
      <c r="C15" s="232" t="s">
        <v>1862</v>
      </c>
      <c r="E15" s="311">
        <f>+C45</f>
        <v>0</v>
      </c>
      <c r="F15" s="48"/>
      <c r="G15" s="139">
        <v>267</v>
      </c>
      <c r="H15" s="310">
        <f t="shared" si="0"/>
        <v>0</v>
      </c>
    </row>
    <row r="16" spans="1:8" s="137" customFormat="1" x14ac:dyDescent="0.2">
      <c r="A16" s="138"/>
      <c r="C16" s="232" t="s">
        <v>1865</v>
      </c>
      <c r="E16" s="311">
        <f>+C46</f>
        <v>0</v>
      </c>
      <c r="F16" s="48"/>
      <c r="G16" s="139">
        <v>268</v>
      </c>
      <c r="H16" s="310">
        <f t="shared" si="0"/>
        <v>0</v>
      </c>
    </row>
    <row r="17" spans="1:19" s="137" customFormat="1" x14ac:dyDescent="0.2">
      <c r="A17" s="138"/>
      <c r="C17" s="232" t="s">
        <v>1868</v>
      </c>
      <c r="E17" s="311">
        <v>300000</v>
      </c>
      <c r="F17" s="48"/>
      <c r="G17" s="139">
        <v>269</v>
      </c>
      <c r="H17" s="310">
        <f t="shared" si="0"/>
        <v>300000</v>
      </c>
    </row>
    <row r="18" spans="1:19" s="137" customFormat="1" x14ac:dyDescent="0.2">
      <c r="A18" s="138"/>
      <c r="C18" s="232" t="s">
        <v>1678</v>
      </c>
      <c r="E18" s="311">
        <v>1400000</v>
      </c>
      <c r="F18" s="48"/>
      <c r="G18" s="139">
        <v>271</v>
      </c>
      <c r="H18" s="310">
        <f t="shared" si="0"/>
        <v>1400000</v>
      </c>
    </row>
    <row r="19" spans="1:19" s="137" customFormat="1" x14ac:dyDescent="0.2">
      <c r="A19" s="138"/>
      <c r="D19" s="127"/>
      <c r="G19" s="139"/>
    </row>
    <row r="20" spans="1:19" x14ac:dyDescent="0.2">
      <c r="B20" s="46" t="s">
        <v>1752</v>
      </c>
      <c r="C20" s="46">
        <v>11</v>
      </c>
      <c r="D20" s="309" t="s">
        <v>2241</v>
      </c>
      <c r="E20" s="311">
        <f>+E25</f>
        <v>3820000</v>
      </c>
      <c r="F20" s="46"/>
      <c r="G20" s="314"/>
      <c r="H20" s="310"/>
    </row>
    <row r="21" spans="1:19" x14ac:dyDescent="0.2">
      <c r="B21" s="46" t="s">
        <v>2058</v>
      </c>
      <c r="C21" s="123" t="s">
        <v>1762</v>
      </c>
      <c r="D21" s="309" t="s">
        <v>2092</v>
      </c>
      <c r="F21" s="46"/>
      <c r="G21" s="56"/>
    </row>
    <row r="22" spans="1:19" x14ac:dyDescent="0.2">
      <c r="F22" s="46"/>
      <c r="G22" s="56"/>
    </row>
    <row r="23" spans="1:19" x14ac:dyDescent="0.2">
      <c r="B23" s="438" t="s">
        <v>44</v>
      </c>
      <c r="C23" s="438"/>
      <c r="D23" s="438"/>
      <c r="E23" s="438"/>
      <c r="F23" s="438"/>
      <c r="G23" s="56"/>
    </row>
    <row r="24" spans="1:19" x14ac:dyDescent="0.2">
      <c r="A24" s="57" t="s">
        <v>1653</v>
      </c>
      <c r="B24" s="58" t="s">
        <v>51</v>
      </c>
      <c r="C24" s="439" t="s">
        <v>40</v>
      </c>
      <c r="D24" s="440"/>
      <c r="E24" s="57" t="s">
        <v>43</v>
      </c>
      <c r="F24" s="57" t="s">
        <v>52</v>
      </c>
    </row>
    <row r="25" spans="1:19" x14ac:dyDescent="0.2">
      <c r="A25" s="59">
        <v>1</v>
      </c>
      <c r="B25" s="60" t="s">
        <v>1654</v>
      </c>
      <c r="C25" s="61"/>
      <c r="D25" s="62"/>
      <c r="E25" s="147">
        <f>SUM(E26:E27)</f>
        <v>3820000</v>
      </c>
      <c r="F25" s="59"/>
    </row>
    <row r="26" spans="1:19" ht="12.45" x14ac:dyDescent="0.2">
      <c r="A26" s="132" t="s">
        <v>814</v>
      </c>
      <c r="B26" s="133" t="s">
        <v>15</v>
      </c>
      <c r="C26" s="140"/>
      <c r="D26" s="140"/>
      <c r="E26" s="145">
        <f>+D27+D33</f>
        <v>3820000</v>
      </c>
      <c r="F26" s="134">
        <v>0</v>
      </c>
      <c r="G26" s="128"/>
      <c r="H26" s="128"/>
      <c r="I26" s="128"/>
      <c r="J26" s="128"/>
      <c r="K26" s="128"/>
      <c r="L26" s="128"/>
      <c r="M26" s="128"/>
      <c r="N26" s="128"/>
      <c r="O26" s="146">
        <v>6375000</v>
      </c>
      <c r="P26" s="146">
        <v>6375000</v>
      </c>
      <c r="Q26" s="146">
        <v>0</v>
      </c>
      <c r="R26" s="146">
        <v>0</v>
      </c>
      <c r="S26" s="146">
        <v>0</v>
      </c>
    </row>
    <row r="27" spans="1:19" ht="12.45" x14ac:dyDescent="0.2">
      <c r="A27" s="129" t="s">
        <v>815</v>
      </c>
      <c r="B27" s="135" t="s">
        <v>816</v>
      </c>
      <c r="C27" s="141"/>
      <c r="D27" s="142">
        <v>0</v>
      </c>
      <c r="E27" s="143"/>
      <c r="F27" s="136">
        <v>0</v>
      </c>
      <c r="G27" s="128"/>
      <c r="H27" s="128"/>
      <c r="I27" s="128"/>
      <c r="J27" s="128"/>
      <c r="K27" s="128"/>
      <c r="L27" s="128"/>
      <c r="M27" s="128"/>
      <c r="N27" s="128"/>
      <c r="O27" s="146">
        <v>0</v>
      </c>
      <c r="P27" s="146">
        <v>0</v>
      </c>
      <c r="Q27" s="146">
        <v>0</v>
      </c>
      <c r="R27" s="146">
        <v>0</v>
      </c>
      <c r="S27" s="146">
        <v>0</v>
      </c>
    </row>
    <row r="28" spans="1:19" ht="12.45" x14ac:dyDescent="0.2">
      <c r="A28" s="130" t="s">
        <v>831</v>
      </c>
      <c r="B28" s="131" t="s">
        <v>832</v>
      </c>
      <c r="C28" s="141"/>
      <c r="D28" s="141"/>
      <c r="E28" s="143"/>
      <c r="F28" s="136">
        <v>0</v>
      </c>
      <c r="G28" s="128"/>
      <c r="H28" s="128"/>
      <c r="I28" s="128"/>
      <c r="J28" s="128"/>
      <c r="K28" s="128"/>
      <c r="L28" s="128"/>
      <c r="M28" s="128"/>
      <c r="N28" s="128"/>
      <c r="O28" s="146">
        <v>0</v>
      </c>
      <c r="P28" s="146">
        <v>0</v>
      </c>
      <c r="Q28" s="146">
        <v>0</v>
      </c>
      <c r="R28" s="146">
        <v>0</v>
      </c>
      <c r="S28" s="146">
        <v>0</v>
      </c>
    </row>
    <row r="29" spans="1:19" ht="12.45" x14ac:dyDescent="0.2">
      <c r="A29" s="130" t="s">
        <v>833</v>
      </c>
      <c r="B29" s="131" t="s">
        <v>834</v>
      </c>
      <c r="C29" s="141"/>
      <c r="D29" s="141"/>
      <c r="E29" s="143"/>
      <c r="F29" s="136">
        <v>0</v>
      </c>
      <c r="G29" s="128"/>
      <c r="H29" s="128"/>
      <c r="I29" s="128"/>
      <c r="J29" s="128"/>
      <c r="K29" s="128"/>
      <c r="L29" s="128"/>
      <c r="M29" s="128"/>
      <c r="N29" s="128"/>
      <c r="O29" s="146">
        <v>0</v>
      </c>
      <c r="P29" s="146">
        <v>0</v>
      </c>
      <c r="Q29" s="146">
        <v>0</v>
      </c>
      <c r="R29" s="146">
        <v>0</v>
      </c>
      <c r="S29" s="146">
        <v>0</v>
      </c>
    </row>
    <row r="30" spans="1:19" ht="23.6" x14ac:dyDescent="0.2">
      <c r="A30" s="130" t="s">
        <v>835</v>
      </c>
      <c r="B30" s="131" t="s">
        <v>836</v>
      </c>
      <c r="C30" s="141"/>
      <c r="D30" s="141"/>
      <c r="E30" s="143"/>
      <c r="F30" s="136">
        <v>0</v>
      </c>
      <c r="G30" s="128"/>
      <c r="H30" s="128"/>
      <c r="I30" s="128"/>
      <c r="J30" s="128"/>
      <c r="K30" s="128"/>
      <c r="L30" s="128"/>
      <c r="M30" s="128"/>
      <c r="N30" s="128"/>
      <c r="O30" s="146">
        <v>0</v>
      </c>
      <c r="P30" s="146">
        <v>0</v>
      </c>
      <c r="Q30" s="146">
        <v>0</v>
      </c>
      <c r="R30" s="146">
        <v>0</v>
      </c>
      <c r="S30" s="146">
        <v>0</v>
      </c>
    </row>
    <row r="31" spans="1:19" ht="23.6" x14ac:dyDescent="0.2">
      <c r="A31" s="130" t="s">
        <v>837</v>
      </c>
      <c r="B31" s="131" t="s">
        <v>838</v>
      </c>
      <c r="C31" s="141"/>
      <c r="D31" s="141"/>
      <c r="E31" s="143"/>
      <c r="F31" s="136">
        <v>0</v>
      </c>
      <c r="G31" s="128"/>
      <c r="H31" s="128"/>
      <c r="I31" s="128"/>
      <c r="J31" s="128"/>
      <c r="K31" s="128"/>
      <c r="L31" s="128"/>
      <c r="M31" s="128"/>
      <c r="N31" s="128"/>
      <c r="O31" s="146">
        <v>0</v>
      </c>
      <c r="P31" s="146">
        <v>0</v>
      </c>
      <c r="Q31" s="146">
        <v>0</v>
      </c>
      <c r="R31" s="146">
        <v>0</v>
      </c>
      <c r="S31" s="146">
        <v>0</v>
      </c>
    </row>
    <row r="32" spans="1:19" ht="12.45" x14ac:dyDescent="0.2">
      <c r="A32" s="130" t="s">
        <v>839</v>
      </c>
      <c r="B32" s="131" t="s">
        <v>840</v>
      </c>
      <c r="C32" s="141"/>
      <c r="D32" s="141"/>
      <c r="E32" s="143"/>
      <c r="F32" s="136">
        <v>0</v>
      </c>
      <c r="G32" s="128"/>
      <c r="H32" s="128"/>
      <c r="I32" s="128"/>
      <c r="J32" s="128"/>
      <c r="K32" s="128"/>
      <c r="L32" s="128"/>
      <c r="M32" s="128"/>
      <c r="N32" s="128"/>
      <c r="O32" s="146">
        <v>0</v>
      </c>
      <c r="P32" s="146">
        <v>0</v>
      </c>
      <c r="Q32" s="146">
        <v>0</v>
      </c>
      <c r="R32" s="146">
        <v>0</v>
      </c>
      <c r="S32" s="146">
        <v>0</v>
      </c>
    </row>
    <row r="33" spans="1:19" ht="12.45" x14ac:dyDescent="0.2">
      <c r="A33" s="129" t="s">
        <v>909</v>
      </c>
      <c r="B33" s="135" t="s">
        <v>20</v>
      </c>
      <c r="C33" s="141"/>
      <c r="D33" s="142">
        <v>3820000</v>
      </c>
      <c r="E33" s="143"/>
      <c r="F33" s="136">
        <v>0</v>
      </c>
      <c r="G33" s="128"/>
      <c r="H33" s="128"/>
      <c r="I33" s="128"/>
      <c r="J33" s="128"/>
      <c r="K33" s="128"/>
      <c r="L33" s="128"/>
      <c r="M33" s="128"/>
      <c r="N33" s="128"/>
      <c r="O33" s="146">
        <v>3820000</v>
      </c>
      <c r="P33" s="146">
        <v>3820000</v>
      </c>
      <c r="Q33" s="146">
        <v>0</v>
      </c>
      <c r="R33" s="146">
        <v>0</v>
      </c>
      <c r="S33" s="146">
        <v>0</v>
      </c>
    </row>
    <row r="34" spans="1:19" ht="12.45" x14ac:dyDescent="0.2">
      <c r="A34" s="130" t="s">
        <v>910</v>
      </c>
      <c r="B34" s="131" t="s">
        <v>911</v>
      </c>
      <c r="C34" s="141"/>
      <c r="D34" s="141"/>
      <c r="E34" s="143"/>
      <c r="F34" s="136">
        <v>0</v>
      </c>
      <c r="G34" s="128"/>
      <c r="H34" s="128"/>
      <c r="I34" s="128"/>
      <c r="J34" s="128"/>
      <c r="K34" s="128"/>
      <c r="L34" s="128"/>
      <c r="M34" s="128"/>
      <c r="N34" s="128"/>
      <c r="O34" s="146">
        <v>0</v>
      </c>
      <c r="P34" s="146">
        <v>0</v>
      </c>
      <c r="Q34" s="146">
        <v>0</v>
      </c>
      <c r="R34" s="146">
        <v>0</v>
      </c>
      <c r="S34" s="146">
        <v>0</v>
      </c>
    </row>
    <row r="35" spans="1:19" ht="12.45" x14ac:dyDescent="0.2">
      <c r="A35" s="130" t="s">
        <v>912</v>
      </c>
      <c r="B35" s="131" t="s">
        <v>913</v>
      </c>
      <c r="C35" s="141">
        <v>2300000</v>
      </c>
      <c r="D35" s="141"/>
      <c r="E35" s="143"/>
      <c r="F35" s="136">
        <v>0</v>
      </c>
      <c r="G35" s="128"/>
      <c r="H35" s="128"/>
      <c r="I35" s="128"/>
      <c r="J35" s="128"/>
      <c r="K35" s="128"/>
      <c r="L35" s="128"/>
      <c r="M35" s="128"/>
      <c r="N35" s="128"/>
      <c r="O35" s="146">
        <v>2300000</v>
      </c>
      <c r="P35" s="146">
        <v>2300000</v>
      </c>
      <c r="Q35" s="146">
        <v>0</v>
      </c>
      <c r="R35" s="146">
        <v>0</v>
      </c>
      <c r="S35" s="146">
        <v>0</v>
      </c>
    </row>
    <row r="36" spans="1:19" ht="12.45" x14ac:dyDescent="0.2">
      <c r="A36" s="130" t="s">
        <v>914</v>
      </c>
      <c r="B36" s="131" t="s">
        <v>915</v>
      </c>
      <c r="C36" s="141"/>
      <c r="D36" s="141"/>
      <c r="E36" s="143"/>
      <c r="F36" s="136">
        <v>0</v>
      </c>
      <c r="G36" s="128"/>
      <c r="H36" s="128"/>
      <c r="I36" s="128"/>
      <c r="J36" s="128"/>
      <c r="K36" s="128"/>
      <c r="L36" s="128"/>
      <c r="M36" s="128"/>
      <c r="N36" s="128"/>
      <c r="O36" s="146">
        <v>0</v>
      </c>
      <c r="P36" s="146">
        <v>0</v>
      </c>
      <c r="Q36" s="146">
        <v>0</v>
      </c>
      <c r="R36" s="146">
        <v>0</v>
      </c>
      <c r="S36" s="146">
        <v>0</v>
      </c>
    </row>
    <row r="37" spans="1:19" ht="12.45" x14ac:dyDescent="0.2">
      <c r="A37" s="130" t="s">
        <v>916</v>
      </c>
      <c r="B37" s="131" t="s">
        <v>917</v>
      </c>
      <c r="C37" s="141"/>
      <c r="D37" s="141"/>
      <c r="E37" s="143"/>
      <c r="F37" s="136">
        <v>0</v>
      </c>
      <c r="G37" s="128"/>
      <c r="H37" s="128"/>
      <c r="I37" s="128"/>
      <c r="J37" s="128"/>
      <c r="K37" s="128"/>
      <c r="L37" s="128"/>
      <c r="M37" s="128"/>
      <c r="N37" s="128"/>
      <c r="O37" s="146">
        <v>0</v>
      </c>
      <c r="P37" s="146">
        <v>0</v>
      </c>
      <c r="Q37" s="146">
        <v>0</v>
      </c>
      <c r="R37" s="146">
        <v>0</v>
      </c>
      <c r="S37" s="146">
        <v>0</v>
      </c>
    </row>
    <row r="38" spans="1:19" ht="12.45" x14ac:dyDescent="0.2">
      <c r="A38" s="130" t="s">
        <v>918</v>
      </c>
      <c r="B38" s="131" t="s">
        <v>919</v>
      </c>
      <c r="C38" s="141"/>
      <c r="D38" s="141"/>
      <c r="E38" s="143"/>
      <c r="F38" s="136">
        <v>0</v>
      </c>
      <c r="G38" s="128"/>
      <c r="H38" s="128"/>
      <c r="I38" s="128"/>
      <c r="J38" s="128"/>
      <c r="K38" s="128"/>
      <c r="L38" s="128"/>
      <c r="M38" s="128"/>
      <c r="N38" s="128"/>
      <c r="O38" s="146">
        <v>0</v>
      </c>
      <c r="P38" s="146">
        <v>0</v>
      </c>
      <c r="Q38" s="146">
        <v>0</v>
      </c>
      <c r="R38" s="146">
        <v>0</v>
      </c>
      <c r="S38" s="146">
        <v>0</v>
      </c>
    </row>
    <row r="39" spans="1:19" ht="12.45" x14ac:dyDescent="0.2">
      <c r="A39" s="130" t="s">
        <v>920</v>
      </c>
      <c r="B39" s="131" t="s">
        <v>921</v>
      </c>
      <c r="C39" s="141">
        <v>120000</v>
      </c>
      <c r="D39" s="141"/>
      <c r="E39" s="143"/>
      <c r="F39" s="136">
        <v>0</v>
      </c>
      <c r="G39" s="128"/>
      <c r="H39" s="128"/>
      <c r="I39" s="128"/>
      <c r="J39" s="128"/>
      <c r="K39" s="128"/>
      <c r="L39" s="128"/>
      <c r="M39" s="128"/>
      <c r="N39" s="128"/>
      <c r="O39" s="146">
        <v>120000</v>
      </c>
      <c r="P39" s="146">
        <v>120000</v>
      </c>
      <c r="Q39" s="146">
        <v>0</v>
      </c>
      <c r="R39" s="146">
        <v>0</v>
      </c>
      <c r="S39" s="146">
        <v>0</v>
      </c>
    </row>
    <row r="40" spans="1:19" ht="12.45" x14ac:dyDescent="0.2">
      <c r="A40" s="130" t="s">
        <v>922</v>
      </c>
      <c r="B40" s="131" t="s">
        <v>923</v>
      </c>
      <c r="C40" s="141"/>
      <c r="D40" s="141"/>
      <c r="E40" s="143"/>
      <c r="F40" s="136">
        <v>0</v>
      </c>
      <c r="G40" s="128"/>
      <c r="H40" s="128"/>
      <c r="I40" s="128"/>
      <c r="J40" s="128"/>
      <c r="K40" s="128"/>
      <c r="L40" s="128"/>
      <c r="M40" s="128"/>
      <c r="N40" s="128"/>
      <c r="O40" s="146">
        <v>0</v>
      </c>
      <c r="P40" s="146">
        <v>0</v>
      </c>
      <c r="Q40" s="146">
        <v>0</v>
      </c>
      <c r="R40" s="146">
        <v>0</v>
      </c>
      <c r="S40" s="146">
        <v>0</v>
      </c>
    </row>
    <row r="41" spans="1:19" ht="12.45" x14ac:dyDescent="0.2">
      <c r="A41" s="130" t="s">
        <v>924</v>
      </c>
      <c r="B41" s="131" t="s">
        <v>925</v>
      </c>
      <c r="C41" s="141"/>
      <c r="D41" s="141"/>
      <c r="E41" s="143"/>
      <c r="F41" s="136">
        <v>0</v>
      </c>
      <c r="G41" s="128"/>
      <c r="H41" s="128"/>
      <c r="I41" s="128"/>
      <c r="J41" s="128"/>
      <c r="K41" s="128"/>
      <c r="L41" s="128"/>
      <c r="M41" s="128"/>
      <c r="N41" s="128"/>
      <c r="O41" s="146">
        <v>0</v>
      </c>
      <c r="P41" s="146">
        <v>0</v>
      </c>
      <c r="Q41" s="146">
        <v>0</v>
      </c>
      <c r="R41" s="146">
        <v>0</v>
      </c>
      <c r="S41" s="146">
        <v>0</v>
      </c>
    </row>
    <row r="42" spans="1:19" ht="12.45" x14ac:dyDescent="0.2">
      <c r="A42" s="130" t="s">
        <v>926</v>
      </c>
      <c r="B42" s="131" t="s">
        <v>927</v>
      </c>
      <c r="C42" s="141"/>
      <c r="D42" s="141"/>
      <c r="E42" s="143"/>
      <c r="F42" s="136">
        <v>0</v>
      </c>
      <c r="G42" s="128"/>
      <c r="H42" s="128"/>
      <c r="I42" s="128"/>
      <c r="J42" s="128"/>
      <c r="K42" s="128"/>
      <c r="L42" s="128"/>
      <c r="M42" s="128"/>
      <c r="N42" s="128"/>
      <c r="O42" s="146">
        <v>0</v>
      </c>
      <c r="P42" s="146">
        <v>0</v>
      </c>
      <c r="Q42" s="146">
        <v>0</v>
      </c>
      <c r="R42" s="146">
        <v>0</v>
      </c>
      <c r="S42" s="146">
        <v>0</v>
      </c>
    </row>
    <row r="43" spans="1:19" ht="12.45" x14ac:dyDescent="0.2">
      <c r="A43" s="130" t="s">
        <v>928</v>
      </c>
      <c r="B43" s="131" t="s">
        <v>929</v>
      </c>
      <c r="C43" s="141">
        <v>1200000</v>
      </c>
      <c r="D43" s="144"/>
      <c r="E43" s="143"/>
      <c r="F43" s="136">
        <v>0</v>
      </c>
      <c r="G43" s="128"/>
      <c r="H43" s="128"/>
      <c r="I43" s="128"/>
      <c r="J43" s="128"/>
      <c r="K43" s="128"/>
      <c r="L43" s="128"/>
      <c r="M43" s="128"/>
      <c r="N43" s="128"/>
      <c r="O43" s="146">
        <v>1200000</v>
      </c>
      <c r="P43" s="146">
        <v>1200000</v>
      </c>
      <c r="Q43" s="146">
        <v>0</v>
      </c>
      <c r="R43" s="146">
        <v>0</v>
      </c>
      <c r="S43" s="146">
        <v>0</v>
      </c>
    </row>
    <row r="44" spans="1:19" ht="12.45" x14ac:dyDescent="0.2">
      <c r="A44" s="130" t="s">
        <v>930</v>
      </c>
      <c r="B44" s="131" t="s">
        <v>931</v>
      </c>
      <c r="C44" s="141"/>
      <c r="D44" s="141"/>
      <c r="E44" s="143"/>
      <c r="F44" s="136">
        <v>0</v>
      </c>
      <c r="G44" s="128"/>
      <c r="H44" s="128"/>
      <c r="I44" s="128"/>
      <c r="J44" s="128"/>
      <c r="K44" s="128"/>
      <c r="L44" s="128"/>
      <c r="M44" s="128"/>
      <c r="N44" s="128"/>
      <c r="O44" s="146">
        <v>0</v>
      </c>
      <c r="P44" s="146">
        <v>0</v>
      </c>
      <c r="Q44" s="146">
        <v>0</v>
      </c>
      <c r="R44" s="146">
        <v>0</v>
      </c>
      <c r="S44" s="146">
        <v>0</v>
      </c>
    </row>
    <row r="45" spans="1:19" ht="12.45" x14ac:dyDescent="0.2">
      <c r="A45" s="130" t="s">
        <v>932</v>
      </c>
      <c r="B45" s="131" t="s">
        <v>933</v>
      </c>
      <c r="C45" s="141"/>
      <c r="D45" s="141"/>
      <c r="E45" s="143"/>
      <c r="F45" s="136">
        <v>0</v>
      </c>
      <c r="G45" s="128"/>
      <c r="H45" s="128"/>
      <c r="I45" s="128"/>
      <c r="J45" s="128"/>
      <c r="K45" s="128"/>
      <c r="L45" s="128"/>
      <c r="M45" s="128"/>
      <c r="N45" s="128"/>
      <c r="O45" s="146">
        <v>0</v>
      </c>
      <c r="P45" s="146">
        <v>0</v>
      </c>
      <c r="Q45" s="146">
        <v>0</v>
      </c>
      <c r="R45" s="146">
        <v>0</v>
      </c>
      <c r="S45" s="146">
        <v>0</v>
      </c>
    </row>
    <row r="46" spans="1:19" ht="12.45" x14ac:dyDescent="0.2">
      <c r="A46" s="130" t="s">
        <v>934</v>
      </c>
      <c r="B46" s="131" t="s">
        <v>935</v>
      </c>
      <c r="C46" s="141"/>
      <c r="D46" s="144"/>
      <c r="E46" s="143"/>
      <c r="F46" s="136">
        <v>0</v>
      </c>
      <c r="G46" s="128"/>
      <c r="H46" s="128"/>
      <c r="I46" s="128"/>
      <c r="J46" s="128"/>
      <c r="K46" s="128"/>
      <c r="L46" s="128"/>
      <c r="M46" s="128"/>
      <c r="N46" s="128"/>
      <c r="O46" s="146">
        <v>0</v>
      </c>
      <c r="P46" s="146">
        <v>0</v>
      </c>
      <c r="Q46" s="146">
        <v>0</v>
      </c>
      <c r="R46" s="146">
        <v>0</v>
      </c>
      <c r="S46" s="146">
        <v>0</v>
      </c>
    </row>
    <row r="47" spans="1:19" ht="12.45" x14ac:dyDescent="0.2">
      <c r="A47" s="130" t="s">
        <v>936</v>
      </c>
      <c r="B47" s="131" t="s">
        <v>937</v>
      </c>
      <c r="C47" s="141"/>
      <c r="D47" s="141"/>
      <c r="E47" s="143"/>
      <c r="F47" s="136">
        <v>0</v>
      </c>
      <c r="G47" s="128"/>
      <c r="H47" s="128"/>
      <c r="I47" s="128"/>
      <c r="J47" s="128"/>
      <c r="K47" s="128"/>
      <c r="L47" s="128"/>
      <c r="M47" s="128"/>
      <c r="N47" s="128"/>
      <c r="O47" s="146">
        <v>0</v>
      </c>
      <c r="P47" s="146">
        <v>0</v>
      </c>
      <c r="Q47" s="146">
        <v>0</v>
      </c>
      <c r="R47" s="146">
        <v>0</v>
      </c>
      <c r="S47" s="146">
        <v>0</v>
      </c>
    </row>
    <row r="48" spans="1:19" ht="12.45" x14ac:dyDescent="0.2">
      <c r="A48" s="130" t="s">
        <v>938</v>
      </c>
      <c r="B48" s="131" t="s">
        <v>939</v>
      </c>
      <c r="C48" s="141"/>
      <c r="D48" s="141"/>
      <c r="E48" s="143"/>
      <c r="F48" s="136">
        <v>0</v>
      </c>
      <c r="G48" s="128"/>
      <c r="H48" s="128"/>
      <c r="I48" s="128"/>
      <c r="J48" s="128"/>
      <c r="K48" s="128"/>
      <c r="L48" s="128"/>
      <c r="M48" s="128"/>
      <c r="N48" s="128"/>
      <c r="O48" s="146">
        <v>0</v>
      </c>
      <c r="P48" s="146">
        <v>0</v>
      </c>
      <c r="Q48" s="146">
        <v>0</v>
      </c>
      <c r="R48" s="146">
        <v>0</v>
      </c>
      <c r="S48" s="146">
        <v>0</v>
      </c>
    </row>
    <row r="49" spans="1:19" ht="12.45" x14ac:dyDescent="0.2">
      <c r="A49" s="130" t="s">
        <v>940</v>
      </c>
      <c r="B49" s="131" t="s">
        <v>941</v>
      </c>
      <c r="C49" s="141">
        <v>200000</v>
      </c>
      <c r="D49" s="141"/>
      <c r="E49" s="143"/>
      <c r="F49" s="136">
        <v>0</v>
      </c>
      <c r="G49" s="128"/>
      <c r="H49" s="128"/>
      <c r="I49" s="128"/>
      <c r="J49" s="128"/>
      <c r="K49" s="128"/>
      <c r="L49" s="128"/>
      <c r="M49" s="128"/>
      <c r="N49" s="128"/>
      <c r="O49" s="146">
        <v>200000</v>
      </c>
      <c r="P49" s="146">
        <v>200000</v>
      </c>
      <c r="Q49" s="146">
        <v>0</v>
      </c>
      <c r="R49" s="146">
        <v>0</v>
      </c>
      <c r="S49" s="146">
        <v>0</v>
      </c>
    </row>
    <row r="50" spans="1:19" x14ac:dyDescent="0.2">
      <c r="A50" s="14"/>
      <c r="B50" s="15"/>
      <c r="C50" s="26"/>
      <c r="D50" s="26"/>
      <c r="E50" s="28"/>
      <c r="F50" s="29"/>
    </row>
    <row r="51" spans="1:19" x14ac:dyDescent="0.2">
      <c r="A51" s="17"/>
      <c r="B51" s="40"/>
      <c r="C51" s="41"/>
      <c r="D51" s="41"/>
      <c r="E51" s="42"/>
      <c r="F51" s="17"/>
    </row>
  </sheetData>
  <mergeCells count="2">
    <mergeCell ref="B23:F23"/>
    <mergeCell ref="C24:D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3"/>
  <sheetViews>
    <sheetView workbookViewId="0">
      <selection activeCell="I657" sqref="I657"/>
    </sheetView>
  </sheetViews>
  <sheetFormatPr baseColWidth="10" defaultColWidth="11.375" defaultRowHeight="11.8" x14ac:dyDescent="0.2"/>
  <cols>
    <col min="1" max="1" width="5.875" style="215" customWidth="1"/>
    <col min="2" max="2" width="73.125" style="214" customWidth="1"/>
    <col min="3" max="3" width="13.75" style="214" customWidth="1"/>
    <col min="4" max="4" width="22.625" style="214" customWidth="1"/>
    <col min="5" max="5" width="13.75" style="214" customWidth="1"/>
    <col min="6" max="6" width="5.25" style="215" customWidth="1"/>
    <col min="7" max="16384" width="11.375" style="214"/>
  </cols>
  <sheetData>
    <row r="2" spans="1:12" x14ac:dyDescent="0.2">
      <c r="B2" s="214" t="s">
        <v>2060</v>
      </c>
      <c r="C2" s="214" t="s">
        <v>2067</v>
      </c>
      <c r="E2" s="200">
        <f>+E9+E390</f>
        <v>7624000</v>
      </c>
      <c r="F2" s="214"/>
      <c r="G2" s="312" t="s">
        <v>1731</v>
      </c>
      <c r="H2" s="200">
        <f>+E2</f>
        <v>7624000</v>
      </c>
    </row>
    <row r="3" spans="1:12" x14ac:dyDescent="0.2">
      <c r="B3" s="214" t="s">
        <v>1752</v>
      </c>
      <c r="C3" s="214">
        <v>25</v>
      </c>
      <c r="D3" s="309" t="s">
        <v>2242</v>
      </c>
      <c r="E3" s="200">
        <v>1155000</v>
      </c>
      <c r="F3" s="214"/>
      <c r="G3" s="312">
        <v>171</v>
      </c>
      <c r="H3" s="200">
        <v>4800000</v>
      </c>
    </row>
    <row r="4" spans="1:12" s="234" customFormat="1" x14ac:dyDescent="0.2">
      <c r="A4" s="235"/>
      <c r="C4" s="234">
        <v>25</v>
      </c>
      <c r="D4" s="309" t="s">
        <v>2243</v>
      </c>
      <c r="E4" s="200">
        <v>6469000</v>
      </c>
      <c r="G4" s="312">
        <v>231</v>
      </c>
      <c r="H4" s="200">
        <v>2700000</v>
      </c>
    </row>
    <row r="5" spans="1:12" x14ac:dyDescent="0.2">
      <c r="B5" s="214" t="s">
        <v>2058</v>
      </c>
      <c r="C5" s="123" t="s">
        <v>2059</v>
      </c>
      <c r="D5" s="309" t="s">
        <v>2096</v>
      </c>
      <c r="F5" s="214"/>
      <c r="G5" s="312">
        <v>152</v>
      </c>
      <c r="H5" s="200">
        <f>+H2-H3-H4</f>
        <v>124000</v>
      </c>
    </row>
    <row r="6" spans="1:12" x14ac:dyDescent="0.2">
      <c r="F6" s="214"/>
      <c r="G6" s="216"/>
    </row>
    <row r="7" spans="1:12" x14ac:dyDescent="0.2">
      <c r="B7" s="438" t="s">
        <v>44</v>
      </c>
      <c r="C7" s="438"/>
      <c r="D7" s="438"/>
      <c r="E7" s="438"/>
      <c r="F7" s="438"/>
      <c r="G7" s="216"/>
    </row>
    <row r="8" spans="1:12" x14ac:dyDescent="0.2">
      <c r="A8" s="217" t="s">
        <v>1653</v>
      </c>
      <c r="B8" s="218" t="s">
        <v>51</v>
      </c>
      <c r="C8" s="439" t="s">
        <v>40</v>
      </c>
      <c r="D8" s="440"/>
      <c r="E8" s="217" t="s">
        <v>43</v>
      </c>
      <c r="F8" s="217" t="s">
        <v>52</v>
      </c>
      <c r="L8" s="200">
        <f>+H2</f>
        <v>7624000</v>
      </c>
    </row>
    <row r="9" spans="1:12" x14ac:dyDescent="0.2">
      <c r="A9" s="219">
        <v>1</v>
      </c>
      <c r="B9" s="220" t="s">
        <v>1654</v>
      </c>
      <c r="C9" s="61"/>
      <c r="D9" s="173"/>
      <c r="E9" s="174">
        <f>SUM(E10:E362)</f>
        <v>6098000</v>
      </c>
      <c r="F9" s="219"/>
      <c r="L9" s="200">
        <f>+'Obra Infra'!H2</f>
        <v>31000000</v>
      </c>
    </row>
    <row r="10" spans="1:12" ht="12.45" x14ac:dyDescent="0.2">
      <c r="A10" s="206" t="s">
        <v>53</v>
      </c>
      <c r="B10" s="208" t="s">
        <v>0</v>
      </c>
      <c r="C10" s="167"/>
      <c r="D10" s="167"/>
      <c r="E10" s="175">
        <f>SUM(D11:D66)</f>
        <v>3790000</v>
      </c>
      <c r="F10" s="209">
        <v>0</v>
      </c>
      <c r="L10" s="363">
        <f>+'Obra Otros'!H2</f>
        <v>17000000</v>
      </c>
    </row>
    <row r="11" spans="1:12" ht="12.45" x14ac:dyDescent="0.2">
      <c r="A11" s="203" t="s">
        <v>54</v>
      </c>
      <c r="B11" s="210" t="s">
        <v>1</v>
      </c>
      <c r="C11" s="169"/>
      <c r="D11" s="170">
        <f>SUM(C12:C16)</f>
        <v>1760000</v>
      </c>
      <c r="E11" s="171"/>
      <c r="F11" s="211">
        <v>0</v>
      </c>
      <c r="L11" s="383">
        <f>+'Obra Forta'!H2</f>
        <v>11054059</v>
      </c>
    </row>
    <row r="12" spans="1:12" x14ac:dyDescent="0.2">
      <c r="A12" s="204" t="s">
        <v>55</v>
      </c>
      <c r="B12" s="205" t="s">
        <v>56</v>
      </c>
      <c r="C12" s="169"/>
      <c r="D12" s="169"/>
      <c r="E12" s="171"/>
      <c r="F12" s="211">
        <v>0</v>
      </c>
      <c r="L12" s="237">
        <f>+Adefas!E4</f>
        <v>0</v>
      </c>
    </row>
    <row r="13" spans="1:12" x14ac:dyDescent="0.2">
      <c r="A13" s="204" t="s">
        <v>57</v>
      </c>
      <c r="B13" s="205" t="s">
        <v>58</v>
      </c>
      <c r="C13" s="169"/>
      <c r="D13" s="169"/>
      <c r="E13" s="171"/>
      <c r="F13" s="211">
        <v>0</v>
      </c>
      <c r="L13" s="310">
        <f>+Adefas!E5</f>
        <v>0</v>
      </c>
    </row>
    <row r="14" spans="1:12" x14ac:dyDescent="0.2">
      <c r="A14" s="204" t="s">
        <v>63</v>
      </c>
      <c r="B14" s="205" t="s">
        <v>64</v>
      </c>
      <c r="C14" s="169"/>
      <c r="D14" s="169"/>
      <c r="E14" s="171"/>
      <c r="F14" s="211">
        <v>0</v>
      </c>
      <c r="J14" s="311"/>
      <c r="L14" s="237">
        <f>+'Des tec'!E4</f>
        <v>180000</v>
      </c>
    </row>
    <row r="15" spans="1:12" x14ac:dyDescent="0.2">
      <c r="A15" s="204" t="s">
        <v>65</v>
      </c>
      <c r="B15" s="205" t="s">
        <v>66</v>
      </c>
      <c r="C15" s="169">
        <v>1760000</v>
      </c>
      <c r="D15" s="169"/>
      <c r="E15" s="171"/>
      <c r="F15" s="211">
        <v>0</v>
      </c>
      <c r="H15" s="237"/>
      <c r="J15" s="311"/>
      <c r="L15" s="214">
        <f>+'Des tec'!E5</f>
        <v>380000</v>
      </c>
    </row>
    <row r="16" spans="1:12" x14ac:dyDescent="0.2">
      <c r="A16" s="204" t="s">
        <v>67</v>
      </c>
      <c r="B16" s="205" t="s">
        <v>68</v>
      </c>
      <c r="C16" s="169"/>
      <c r="D16" s="176"/>
      <c r="E16" s="171"/>
      <c r="F16" s="211">
        <v>0</v>
      </c>
      <c r="H16" s="237"/>
      <c r="I16" s="200"/>
    </row>
    <row r="17" spans="1:10" x14ac:dyDescent="0.2">
      <c r="A17" s="203" t="s">
        <v>73</v>
      </c>
      <c r="B17" s="210" t="s">
        <v>2</v>
      </c>
      <c r="C17" s="169"/>
      <c r="D17" s="170">
        <f>SUM(C18:C26)</f>
        <v>300000</v>
      </c>
      <c r="E17" s="171"/>
      <c r="F17" s="211">
        <v>0</v>
      </c>
      <c r="H17" s="237"/>
      <c r="I17" s="200"/>
      <c r="J17" s="310"/>
    </row>
    <row r="18" spans="1:10" x14ac:dyDescent="0.2">
      <c r="A18" s="204" t="s">
        <v>74</v>
      </c>
      <c r="B18" s="205" t="s">
        <v>75</v>
      </c>
      <c r="C18" s="169"/>
      <c r="D18" s="169"/>
      <c r="E18" s="171"/>
      <c r="F18" s="211">
        <v>0</v>
      </c>
      <c r="H18" s="237"/>
      <c r="I18" s="309"/>
    </row>
    <row r="19" spans="1:10" x14ac:dyDescent="0.2">
      <c r="A19" s="204" t="s">
        <v>76</v>
      </c>
      <c r="B19" s="205" t="s">
        <v>77</v>
      </c>
      <c r="C19" s="169"/>
      <c r="D19" s="169"/>
      <c r="E19" s="171"/>
      <c r="F19" s="211">
        <v>0</v>
      </c>
      <c r="H19" s="237"/>
    </row>
    <row r="20" spans="1:10" x14ac:dyDescent="0.2">
      <c r="A20" s="204" t="s">
        <v>78</v>
      </c>
      <c r="B20" s="205" t="s">
        <v>79</v>
      </c>
      <c r="C20" s="169">
        <v>300000</v>
      </c>
      <c r="D20" s="176"/>
      <c r="E20" s="171"/>
      <c r="F20" s="211">
        <v>0</v>
      </c>
      <c r="H20" s="237"/>
    </row>
    <row r="21" spans="1:10" x14ac:dyDescent="0.2">
      <c r="A21" s="204" t="s">
        <v>80</v>
      </c>
      <c r="B21" s="205" t="s">
        <v>81</v>
      </c>
      <c r="C21" s="169"/>
      <c r="D21" s="169"/>
      <c r="E21" s="171"/>
      <c r="F21" s="211">
        <v>0</v>
      </c>
      <c r="H21" s="237"/>
    </row>
    <row r="22" spans="1:10" x14ac:dyDescent="0.2">
      <c r="A22" s="204" t="s">
        <v>82</v>
      </c>
      <c r="B22" s="205" t="s">
        <v>83</v>
      </c>
      <c r="C22" s="169"/>
      <c r="D22" s="169"/>
      <c r="E22" s="171"/>
      <c r="F22" s="211">
        <v>0</v>
      </c>
      <c r="H22" s="237"/>
    </row>
    <row r="23" spans="1:10" x14ac:dyDescent="0.2">
      <c r="A23" s="204" t="s">
        <v>84</v>
      </c>
      <c r="B23" s="205" t="s">
        <v>85</v>
      </c>
      <c r="C23" s="169"/>
      <c r="D23" s="169"/>
      <c r="E23" s="171"/>
      <c r="F23" s="211">
        <v>0</v>
      </c>
      <c r="H23" s="237"/>
    </row>
    <row r="24" spans="1:10" x14ac:dyDescent="0.2">
      <c r="A24" s="204" t="s">
        <v>86</v>
      </c>
      <c r="B24" s="205" t="s">
        <v>87</v>
      </c>
      <c r="C24" s="169"/>
      <c r="D24" s="169"/>
      <c r="E24" s="171"/>
      <c r="F24" s="211">
        <v>0</v>
      </c>
      <c r="H24" s="237"/>
    </row>
    <row r="25" spans="1:10" ht="23.6" x14ac:dyDescent="0.2">
      <c r="A25" s="204" t="s">
        <v>88</v>
      </c>
      <c r="B25" s="205" t="s">
        <v>89</v>
      </c>
      <c r="C25" s="169"/>
      <c r="D25" s="169"/>
      <c r="E25" s="171"/>
      <c r="F25" s="211">
        <v>0</v>
      </c>
      <c r="H25" s="237"/>
    </row>
    <row r="26" spans="1:10" ht="23.6" x14ac:dyDescent="0.2">
      <c r="A26" s="204" t="s">
        <v>90</v>
      </c>
      <c r="B26" s="205" t="s">
        <v>91</v>
      </c>
      <c r="C26" s="169"/>
      <c r="D26" s="169"/>
      <c r="E26" s="171"/>
      <c r="F26" s="211">
        <v>0</v>
      </c>
      <c r="H26" s="237"/>
    </row>
    <row r="27" spans="1:10" x14ac:dyDescent="0.2">
      <c r="A27" s="203" t="s">
        <v>92</v>
      </c>
      <c r="B27" s="210" t="s">
        <v>3</v>
      </c>
      <c r="C27" s="169"/>
      <c r="D27" s="170">
        <f>SUM(C28:C42)</f>
        <v>1550000</v>
      </c>
      <c r="E27" s="171"/>
      <c r="F27" s="211">
        <v>0</v>
      </c>
      <c r="H27" s="237"/>
    </row>
    <row r="28" spans="1:10" x14ac:dyDescent="0.2">
      <c r="A28" s="204" t="s">
        <v>93</v>
      </c>
      <c r="B28" s="205" t="s">
        <v>94</v>
      </c>
      <c r="C28" s="169"/>
      <c r="D28" s="169"/>
      <c r="E28" s="171"/>
      <c r="F28" s="211">
        <v>0</v>
      </c>
      <c r="H28" s="237"/>
    </row>
    <row r="29" spans="1:10" x14ac:dyDescent="0.2">
      <c r="A29" s="204" t="s">
        <v>95</v>
      </c>
      <c r="B29" s="205" t="s">
        <v>96</v>
      </c>
      <c r="C29" s="169"/>
      <c r="D29" s="176"/>
      <c r="E29" s="171"/>
      <c r="F29" s="211">
        <v>0</v>
      </c>
      <c r="H29" s="237"/>
    </row>
    <row r="30" spans="1:10" x14ac:dyDescent="0.2">
      <c r="A30" s="204" t="s">
        <v>97</v>
      </c>
      <c r="B30" s="205" t="s">
        <v>98</v>
      </c>
      <c r="C30" s="169"/>
      <c r="D30" s="169"/>
      <c r="E30" s="171"/>
      <c r="F30" s="211">
        <v>0</v>
      </c>
      <c r="H30" s="237"/>
    </row>
    <row r="31" spans="1:10" x14ac:dyDescent="0.2">
      <c r="A31" s="204" t="s">
        <v>99</v>
      </c>
      <c r="B31" s="205" t="s">
        <v>100</v>
      </c>
      <c r="C31" s="169">
        <v>650000</v>
      </c>
      <c r="D31" s="169"/>
      <c r="E31" s="171"/>
      <c r="F31" s="211">
        <v>0</v>
      </c>
      <c r="H31" s="237"/>
    </row>
    <row r="32" spans="1:10" x14ac:dyDescent="0.2">
      <c r="A32" s="204" t="s">
        <v>101</v>
      </c>
      <c r="B32" s="205" t="s">
        <v>102</v>
      </c>
      <c r="C32" s="169"/>
      <c r="D32" s="169"/>
      <c r="E32" s="171"/>
      <c r="F32" s="211">
        <v>0</v>
      </c>
      <c r="H32" s="237"/>
    </row>
    <row r="33" spans="1:8" x14ac:dyDescent="0.2">
      <c r="A33" s="204" t="s">
        <v>103</v>
      </c>
      <c r="B33" s="205" t="s">
        <v>104</v>
      </c>
      <c r="C33" s="169">
        <v>600000</v>
      </c>
      <c r="D33" s="169"/>
      <c r="E33" s="171"/>
      <c r="F33" s="211">
        <v>0</v>
      </c>
      <c r="H33" s="237"/>
    </row>
    <row r="34" spans="1:8" x14ac:dyDescent="0.2">
      <c r="A34" s="204" t="s">
        <v>105</v>
      </c>
      <c r="B34" s="205" t="s">
        <v>106</v>
      </c>
      <c r="C34" s="169"/>
      <c r="D34" s="176"/>
      <c r="E34" s="171"/>
      <c r="F34" s="211">
        <v>0</v>
      </c>
      <c r="H34" s="237"/>
    </row>
    <row r="35" spans="1:8" x14ac:dyDescent="0.2">
      <c r="A35" s="204" t="s">
        <v>107</v>
      </c>
      <c r="B35" s="205" t="s">
        <v>108</v>
      </c>
      <c r="C35" s="169">
        <v>300000</v>
      </c>
      <c r="D35" s="169"/>
      <c r="E35" s="171"/>
      <c r="F35" s="211">
        <v>0</v>
      </c>
      <c r="H35" s="237"/>
    </row>
    <row r="36" spans="1:8" x14ac:dyDescent="0.2">
      <c r="A36" s="204" t="s">
        <v>109</v>
      </c>
      <c r="B36" s="205" t="s">
        <v>110</v>
      </c>
      <c r="C36" s="169"/>
      <c r="D36" s="169"/>
      <c r="E36" s="171"/>
      <c r="F36" s="211">
        <v>0</v>
      </c>
      <c r="H36" s="237"/>
    </row>
    <row r="37" spans="1:8" x14ac:dyDescent="0.2">
      <c r="A37" s="204" t="s">
        <v>111</v>
      </c>
      <c r="B37" s="205" t="s">
        <v>112</v>
      </c>
      <c r="C37" s="169"/>
      <c r="D37" s="169"/>
      <c r="E37" s="171"/>
      <c r="F37" s="211">
        <v>0</v>
      </c>
      <c r="H37" s="237"/>
    </row>
    <row r="38" spans="1:8" x14ac:dyDescent="0.2">
      <c r="A38" s="204" t="s">
        <v>113</v>
      </c>
      <c r="B38" s="205" t="s">
        <v>114</v>
      </c>
      <c r="C38" s="169"/>
      <c r="D38" s="169"/>
      <c r="E38" s="171"/>
      <c r="F38" s="211">
        <v>0</v>
      </c>
      <c r="H38" s="237"/>
    </row>
    <row r="39" spans="1:8" x14ac:dyDescent="0.2">
      <c r="A39" s="204" t="s">
        <v>123</v>
      </c>
      <c r="B39" s="205" t="s">
        <v>124</v>
      </c>
      <c r="C39" s="169"/>
      <c r="D39" s="169"/>
      <c r="E39" s="171"/>
      <c r="F39" s="211">
        <v>0</v>
      </c>
      <c r="H39" s="237"/>
    </row>
    <row r="40" spans="1:8" x14ac:dyDescent="0.2">
      <c r="A40" s="204" t="s">
        <v>125</v>
      </c>
      <c r="B40" s="205" t="s">
        <v>126</v>
      </c>
      <c r="C40" s="169"/>
      <c r="D40" s="169"/>
      <c r="E40" s="171"/>
      <c r="F40" s="211">
        <v>0</v>
      </c>
      <c r="H40" s="237"/>
    </row>
    <row r="41" spans="1:8" ht="23.6" x14ac:dyDescent="0.2">
      <c r="A41" s="204" t="s">
        <v>127</v>
      </c>
      <c r="B41" s="205" t="s">
        <v>128</v>
      </c>
      <c r="C41" s="169"/>
      <c r="D41" s="176"/>
      <c r="E41" s="171"/>
      <c r="F41" s="211">
        <v>0</v>
      </c>
      <c r="H41" s="237"/>
    </row>
    <row r="42" spans="1:8" x14ac:dyDescent="0.2">
      <c r="A42" s="204" t="s">
        <v>129</v>
      </c>
      <c r="B42" s="205" t="s">
        <v>130</v>
      </c>
      <c r="C42" s="169"/>
      <c r="D42" s="169"/>
      <c r="E42" s="171"/>
      <c r="F42" s="211">
        <v>0</v>
      </c>
      <c r="H42" s="237"/>
    </row>
    <row r="43" spans="1:8" x14ac:dyDescent="0.2">
      <c r="A43" s="203" t="s">
        <v>158</v>
      </c>
      <c r="B43" s="212" t="s">
        <v>159</v>
      </c>
      <c r="C43" s="169"/>
      <c r="D43" s="170">
        <f>SUM(C44:C67)</f>
        <v>180000</v>
      </c>
      <c r="E43" s="171"/>
      <c r="F43" s="211">
        <v>0</v>
      </c>
      <c r="H43" s="237"/>
    </row>
    <row r="44" spans="1:8" x14ac:dyDescent="0.2">
      <c r="A44" s="204" t="s">
        <v>160</v>
      </c>
      <c r="B44" s="213" t="s">
        <v>161</v>
      </c>
      <c r="C44" s="169"/>
      <c r="D44" s="169"/>
      <c r="E44" s="171"/>
      <c r="F44" s="211">
        <v>0</v>
      </c>
      <c r="H44" s="237"/>
    </row>
    <row r="45" spans="1:8" x14ac:dyDescent="0.2">
      <c r="A45" s="204" t="s">
        <v>162</v>
      </c>
      <c r="B45" s="205" t="s">
        <v>163</v>
      </c>
      <c r="C45" s="169"/>
      <c r="D45" s="169"/>
      <c r="E45" s="171"/>
      <c r="F45" s="211">
        <v>0</v>
      </c>
      <c r="H45" s="237"/>
    </row>
    <row r="46" spans="1:8" x14ac:dyDescent="0.2">
      <c r="A46" s="204" t="s">
        <v>164</v>
      </c>
      <c r="B46" s="205" t="s">
        <v>165</v>
      </c>
      <c r="C46" s="169"/>
      <c r="D46" s="169"/>
      <c r="E46" s="170"/>
      <c r="F46" s="211">
        <v>0</v>
      </c>
      <c r="H46" s="237"/>
    </row>
    <row r="47" spans="1:8" x14ac:dyDescent="0.2">
      <c r="A47" s="204" t="s">
        <v>166</v>
      </c>
      <c r="B47" s="205" t="s">
        <v>167</v>
      </c>
      <c r="C47" s="169">
        <v>130000</v>
      </c>
      <c r="D47" s="176"/>
      <c r="E47" s="171"/>
      <c r="F47" s="211">
        <v>0</v>
      </c>
      <c r="H47" s="237"/>
    </row>
    <row r="48" spans="1:8" x14ac:dyDescent="0.2">
      <c r="A48" s="204" t="s">
        <v>168</v>
      </c>
      <c r="B48" s="205" t="s">
        <v>169</v>
      </c>
      <c r="C48" s="169"/>
      <c r="D48" s="169"/>
      <c r="E48" s="171"/>
      <c r="F48" s="211">
        <v>0</v>
      </c>
      <c r="H48" s="237"/>
    </row>
    <row r="49" spans="1:8" x14ac:dyDescent="0.2">
      <c r="A49" s="204" t="s">
        <v>170</v>
      </c>
      <c r="B49" s="205" t="s">
        <v>171</v>
      </c>
      <c r="C49" s="169"/>
      <c r="D49" s="169"/>
      <c r="E49" s="171"/>
      <c r="F49" s="211">
        <v>0</v>
      </c>
      <c r="H49" s="237"/>
    </row>
    <row r="50" spans="1:8" x14ac:dyDescent="0.2">
      <c r="A50" s="204" t="s">
        <v>172</v>
      </c>
      <c r="B50" s="205" t="s">
        <v>173</v>
      </c>
      <c r="C50" s="169"/>
      <c r="D50" s="169"/>
      <c r="E50" s="171"/>
      <c r="F50" s="211">
        <v>0</v>
      </c>
      <c r="H50" s="237"/>
    </row>
    <row r="51" spans="1:8" x14ac:dyDescent="0.2">
      <c r="A51" s="204" t="s">
        <v>174</v>
      </c>
      <c r="B51" s="205" t="s">
        <v>175</v>
      </c>
      <c r="C51" s="169"/>
      <c r="D51" s="169"/>
      <c r="E51" s="171"/>
      <c r="F51" s="211">
        <v>0</v>
      </c>
      <c r="H51" s="237"/>
    </row>
    <row r="52" spans="1:8" x14ac:dyDescent="0.2">
      <c r="A52" s="204" t="s">
        <v>182</v>
      </c>
      <c r="B52" s="205" t="s">
        <v>183</v>
      </c>
      <c r="C52" s="169"/>
      <c r="D52" s="169"/>
      <c r="E52" s="171"/>
      <c r="F52" s="211">
        <v>0</v>
      </c>
      <c r="H52" s="237"/>
    </row>
    <row r="53" spans="1:8" x14ac:dyDescent="0.2">
      <c r="A53" s="204" t="s">
        <v>184</v>
      </c>
      <c r="B53" s="205" t="s">
        <v>185</v>
      </c>
      <c r="C53" s="169"/>
      <c r="D53" s="169"/>
      <c r="E53" s="171"/>
      <c r="F53" s="211">
        <v>0</v>
      </c>
      <c r="H53" s="237"/>
    </row>
    <row r="54" spans="1:8" x14ac:dyDescent="0.2">
      <c r="A54" s="204" t="s">
        <v>186</v>
      </c>
      <c r="B54" s="205" t="s">
        <v>187</v>
      </c>
      <c r="C54" s="169"/>
      <c r="D54" s="169"/>
      <c r="E54" s="171"/>
      <c r="F54" s="211">
        <v>0</v>
      </c>
      <c r="H54" s="237"/>
    </row>
    <row r="55" spans="1:8" x14ac:dyDescent="0.2">
      <c r="A55" s="204" t="s">
        <v>188</v>
      </c>
      <c r="B55" s="205" t="s">
        <v>189</v>
      </c>
      <c r="C55" s="169"/>
      <c r="D55" s="169"/>
      <c r="E55" s="171"/>
      <c r="F55" s="211">
        <v>0</v>
      </c>
      <c r="H55" s="237"/>
    </row>
    <row r="56" spans="1:8" x14ac:dyDescent="0.2">
      <c r="A56" s="204" t="s">
        <v>190</v>
      </c>
      <c r="B56" s="205" t="s">
        <v>191</v>
      </c>
      <c r="C56" s="169"/>
      <c r="D56" s="176"/>
      <c r="E56" s="171"/>
      <c r="F56" s="211">
        <v>0</v>
      </c>
      <c r="H56" s="237"/>
    </row>
    <row r="57" spans="1:8" x14ac:dyDescent="0.2">
      <c r="A57" s="204" t="s">
        <v>192</v>
      </c>
      <c r="B57" s="205" t="s">
        <v>159</v>
      </c>
      <c r="C57" s="169"/>
      <c r="D57" s="169"/>
      <c r="E57" s="171"/>
      <c r="F57" s="211">
        <v>0</v>
      </c>
      <c r="H57" s="237"/>
    </row>
    <row r="58" spans="1:8" x14ac:dyDescent="0.2">
      <c r="A58" s="204" t="s">
        <v>193</v>
      </c>
      <c r="B58" s="205" t="s">
        <v>194</v>
      </c>
      <c r="C58" s="169"/>
      <c r="D58" s="169"/>
      <c r="E58" s="171"/>
      <c r="F58" s="211">
        <v>0</v>
      </c>
      <c r="H58" s="237"/>
    </row>
    <row r="59" spans="1:8" x14ac:dyDescent="0.2">
      <c r="A59" s="204" t="s">
        <v>195</v>
      </c>
      <c r="B59" s="205" t="s">
        <v>196</v>
      </c>
      <c r="C59" s="169">
        <v>50000</v>
      </c>
      <c r="D59" s="169"/>
      <c r="E59" s="171"/>
      <c r="F59" s="211">
        <v>0</v>
      </c>
      <c r="H59" s="237"/>
    </row>
    <row r="60" spans="1:8" x14ac:dyDescent="0.2">
      <c r="A60" s="203" t="s">
        <v>197</v>
      </c>
      <c r="B60" s="210" t="s">
        <v>5</v>
      </c>
      <c r="C60" s="169"/>
      <c r="D60" s="176"/>
      <c r="E60" s="171"/>
      <c r="F60" s="211">
        <v>0</v>
      </c>
      <c r="H60" s="237"/>
    </row>
    <row r="61" spans="1:8" x14ac:dyDescent="0.2">
      <c r="A61" s="204" t="s">
        <v>198</v>
      </c>
      <c r="B61" s="205" t="s">
        <v>199</v>
      </c>
      <c r="C61" s="169"/>
      <c r="D61" s="169"/>
      <c r="E61" s="171"/>
      <c r="F61" s="211">
        <v>0</v>
      </c>
      <c r="H61" s="237"/>
    </row>
    <row r="62" spans="1:8" x14ac:dyDescent="0.2">
      <c r="A62" s="204" t="s">
        <v>200</v>
      </c>
      <c r="B62" s="205" t="s">
        <v>201</v>
      </c>
      <c r="C62" s="169"/>
      <c r="D62" s="169"/>
      <c r="E62" s="171"/>
      <c r="F62" s="211">
        <v>0</v>
      </c>
      <c r="H62" s="237"/>
    </row>
    <row r="63" spans="1:8" x14ac:dyDescent="0.2">
      <c r="A63" s="204" t="s">
        <v>202</v>
      </c>
      <c r="B63" s="205" t="s">
        <v>203</v>
      </c>
      <c r="C63" s="169"/>
      <c r="D63" s="169"/>
      <c r="E63" s="171"/>
      <c r="F63" s="211">
        <v>0</v>
      </c>
      <c r="H63" s="237"/>
    </row>
    <row r="64" spans="1:8" x14ac:dyDescent="0.2">
      <c r="A64" s="203" t="s">
        <v>204</v>
      </c>
      <c r="B64" s="210" t="s">
        <v>6</v>
      </c>
      <c r="C64" s="169"/>
      <c r="D64" s="169"/>
      <c r="E64" s="171"/>
      <c r="F64" s="211">
        <v>0</v>
      </c>
      <c r="H64" s="237"/>
    </row>
    <row r="65" spans="1:8" x14ac:dyDescent="0.2">
      <c r="A65" s="204" t="s">
        <v>205</v>
      </c>
      <c r="B65" s="205" t="s">
        <v>206</v>
      </c>
      <c r="C65" s="169"/>
      <c r="D65" s="169"/>
      <c r="E65" s="171"/>
      <c r="F65" s="211">
        <v>0</v>
      </c>
      <c r="H65" s="237"/>
    </row>
    <row r="66" spans="1:8" x14ac:dyDescent="0.2">
      <c r="A66" s="204" t="s">
        <v>207</v>
      </c>
      <c r="B66" s="205" t="s">
        <v>208</v>
      </c>
      <c r="C66" s="169"/>
      <c r="D66" s="169"/>
      <c r="E66" s="171"/>
      <c r="F66" s="211">
        <v>0</v>
      </c>
      <c r="H66" s="237"/>
    </row>
    <row r="67" spans="1:8" x14ac:dyDescent="0.2">
      <c r="A67" s="206" t="s">
        <v>209</v>
      </c>
      <c r="B67" s="208" t="s">
        <v>7</v>
      </c>
      <c r="C67" s="167"/>
      <c r="D67" s="167"/>
      <c r="E67" s="168">
        <f>SUM(D68:D171)</f>
        <v>1860000</v>
      </c>
      <c r="F67" s="209">
        <v>0</v>
      </c>
      <c r="H67" s="237"/>
    </row>
    <row r="68" spans="1:8" ht="23.6" x14ac:dyDescent="0.2">
      <c r="A68" s="203" t="s">
        <v>210</v>
      </c>
      <c r="B68" s="210" t="s">
        <v>211</v>
      </c>
      <c r="C68" s="169"/>
      <c r="D68" s="170">
        <f>SUM(C69:C84)</f>
        <v>100000</v>
      </c>
      <c r="E68" s="171"/>
      <c r="F68" s="211">
        <v>0</v>
      </c>
      <c r="H68" s="237"/>
    </row>
    <row r="69" spans="1:8" x14ac:dyDescent="0.2">
      <c r="A69" s="204" t="s">
        <v>212</v>
      </c>
      <c r="B69" s="205" t="s">
        <v>213</v>
      </c>
      <c r="C69" s="169"/>
      <c r="D69" s="169"/>
      <c r="E69" s="171"/>
      <c r="F69" s="211">
        <v>0</v>
      </c>
      <c r="H69" s="237"/>
    </row>
    <row r="70" spans="1:8" x14ac:dyDescent="0.2">
      <c r="A70" s="204" t="s">
        <v>214</v>
      </c>
      <c r="B70" s="205" t="s">
        <v>215</v>
      </c>
      <c r="C70" s="169">
        <v>50000</v>
      </c>
      <c r="D70" s="169"/>
      <c r="E70" s="171"/>
      <c r="F70" s="211">
        <v>0</v>
      </c>
      <c r="H70" s="237"/>
    </row>
    <row r="71" spans="1:8" x14ac:dyDescent="0.2">
      <c r="A71" s="204" t="s">
        <v>216</v>
      </c>
      <c r="B71" s="205" t="s">
        <v>217</v>
      </c>
      <c r="C71" s="169"/>
      <c r="D71" s="176"/>
      <c r="E71" s="171"/>
      <c r="F71" s="211">
        <v>0</v>
      </c>
      <c r="H71" s="237"/>
    </row>
    <row r="72" spans="1:8" x14ac:dyDescent="0.2">
      <c r="A72" s="204" t="s">
        <v>218</v>
      </c>
      <c r="B72" s="205" t="s">
        <v>219</v>
      </c>
      <c r="C72" s="169"/>
      <c r="D72" s="169"/>
      <c r="E72" s="171"/>
      <c r="F72" s="211">
        <v>0</v>
      </c>
      <c r="H72" s="237"/>
    </row>
    <row r="73" spans="1:8" x14ac:dyDescent="0.2">
      <c r="A73" s="204" t="s">
        <v>220</v>
      </c>
      <c r="B73" s="205" t="s">
        <v>221</v>
      </c>
      <c r="C73" s="169"/>
      <c r="D73" s="169"/>
      <c r="E73" s="171"/>
      <c r="F73" s="211">
        <v>0</v>
      </c>
      <c r="H73" s="237"/>
    </row>
    <row r="74" spans="1:8" x14ac:dyDescent="0.2">
      <c r="A74" s="204" t="s">
        <v>222</v>
      </c>
      <c r="B74" s="205" t="s">
        <v>223</v>
      </c>
      <c r="C74" s="169"/>
      <c r="D74" s="169"/>
      <c r="E74" s="171"/>
      <c r="F74" s="211">
        <v>0</v>
      </c>
      <c r="H74" s="237"/>
    </row>
    <row r="75" spans="1:8" ht="23.6" x14ac:dyDescent="0.2">
      <c r="A75" s="204" t="s">
        <v>224</v>
      </c>
      <c r="B75" s="205" t="s">
        <v>225</v>
      </c>
      <c r="C75" s="169"/>
      <c r="D75" s="169"/>
      <c r="E75" s="171"/>
      <c r="F75" s="211">
        <v>0</v>
      </c>
      <c r="H75" s="237"/>
    </row>
    <row r="76" spans="1:8" ht="23.6" x14ac:dyDescent="0.2">
      <c r="A76" s="204" t="s">
        <v>226</v>
      </c>
      <c r="B76" s="205" t="s">
        <v>227</v>
      </c>
      <c r="C76" s="169">
        <v>50000</v>
      </c>
      <c r="D76" s="169"/>
      <c r="E76" s="171"/>
      <c r="F76" s="211">
        <v>0</v>
      </c>
      <c r="H76" s="237"/>
    </row>
    <row r="77" spans="1:8" x14ac:dyDescent="0.2">
      <c r="A77" s="204" t="s">
        <v>228</v>
      </c>
      <c r="B77" s="205" t="s">
        <v>229</v>
      </c>
      <c r="C77" s="169"/>
      <c r="D77" s="169"/>
      <c r="E77" s="171"/>
      <c r="F77" s="211">
        <v>0</v>
      </c>
      <c r="H77" s="237"/>
    </row>
    <row r="78" spans="1:8" x14ac:dyDescent="0.2">
      <c r="A78" s="204" t="s">
        <v>230</v>
      </c>
      <c r="B78" s="205" t="s">
        <v>231</v>
      </c>
      <c r="C78" s="169"/>
      <c r="D78" s="169"/>
      <c r="E78" s="171"/>
      <c r="F78" s="211">
        <v>0</v>
      </c>
      <c r="H78" s="237"/>
    </row>
    <row r="79" spans="1:8" x14ac:dyDescent="0.2">
      <c r="A79" s="204" t="s">
        <v>232</v>
      </c>
      <c r="B79" s="205" t="s">
        <v>233</v>
      </c>
      <c r="C79" s="169"/>
      <c r="D79" s="169"/>
      <c r="E79" s="171"/>
      <c r="F79" s="211">
        <v>0</v>
      </c>
      <c r="H79" s="237"/>
    </row>
    <row r="80" spans="1:8" x14ac:dyDescent="0.2">
      <c r="A80" s="204" t="s">
        <v>234</v>
      </c>
      <c r="B80" s="205" t="s">
        <v>235</v>
      </c>
      <c r="C80" s="169"/>
      <c r="D80" s="169"/>
      <c r="E80" s="171"/>
      <c r="F80" s="211">
        <v>0</v>
      </c>
      <c r="H80" s="237"/>
    </row>
    <row r="81" spans="1:8" x14ac:dyDescent="0.2">
      <c r="A81" s="204" t="s">
        <v>236</v>
      </c>
      <c r="B81" s="205" t="s">
        <v>237</v>
      </c>
      <c r="C81" s="169"/>
      <c r="D81" s="176"/>
      <c r="E81" s="171"/>
      <c r="F81" s="211">
        <v>0</v>
      </c>
      <c r="H81" s="237"/>
    </row>
    <row r="82" spans="1:8" x14ac:dyDescent="0.2">
      <c r="A82" s="204" t="s">
        <v>238</v>
      </c>
      <c r="B82" s="205" t="s">
        <v>239</v>
      </c>
      <c r="C82" s="169"/>
      <c r="D82" s="169"/>
      <c r="E82" s="171"/>
      <c r="F82" s="211">
        <v>0</v>
      </c>
      <c r="H82" s="237"/>
    </row>
    <row r="83" spans="1:8" x14ac:dyDescent="0.2">
      <c r="A83" s="204" t="s">
        <v>240</v>
      </c>
      <c r="B83" s="205" t="s">
        <v>241</v>
      </c>
      <c r="C83" s="169"/>
      <c r="D83" s="169"/>
      <c r="E83" s="171"/>
      <c r="F83" s="211">
        <v>0</v>
      </c>
      <c r="H83" s="237"/>
    </row>
    <row r="84" spans="1:8" x14ac:dyDescent="0.2">
      <c r="A84" s="204" t="s">
        <v>242</v>
      </c>
      <c r="B84" s="205" t="s">
        <v>243</v>
      </c>
      <c r="C84" s="169"/>
      <c r="D84" s="169"/>
      <c r="E84" s="171"/>
      <c r="F84" s="211">
        <v>0</v>
      </c>
      <c r="H84" s="237"/>
    </row>
    <row r="85" spans="1:8" x14ac:dyDescent="0.2">
      <c r="A85" s="203" t="s">
        <v>244</v>
      </c>
      <c r="B85" s="210" t="s">
        <v>8</v>
      </c>
      <c r="C85" s="169"/>
      <c r="D85" s="170">
        <f>SUM(C86:C94)</f>
        <v>60000</v>
      </c>
      <c r="E85" s="171"/>
      <c r="F85" s="211">
        <v>0</v>
      </c>
      <c r="H85" s="237"/>
    </row>
    <row r="86" spans="1:8" x14ac:dyDescent="0.2">
      <c r="A86" s="204" t="s">
        <v>245</v>
      </c>
      <c r="B86" s="205" t="s">
        <v>246</v>
      </c>
      <c r="C86" s="169"/>
      <c r="D86" s="169"/>
      <c r="E86" s="171"/>
      <c r="F86" s="211">
        <v>0</v>
      </c>
      <c r="H86" s="237"/>
    </row>
    <row r="87" spans="1:8" x14ac:dyDescent="0.2">
      <c r="A87" s="204" t="s">
        <v>247</v>
      </c>
      <c r="B87" s="205" t="s">
        <v>248</v>
      </c>
      <c r="C87" s="169"/>
      <c r="D87" s="169"/>
      <c r="E87" s="171"/>
      <c r="F87" s="211">
        <v>0</v>
      </c>
      <c r="H87" s="237"/>
    </row>
    <row r="88" spans="1:8" x14ac:dyDescent="0.2">
      <c r="A88" s="204" t="s">
        <v>249</v>
      </c>
      <c r="B88" s="205" t="s">
        <v>250</v>
      </c>
      <c r="C88" s="169">
        <v>30000</v>
      </c>
      <c r="D88" s="169"/>
      <c r="E88" s="171"/>
      <c r="F88" s="211">
        <v>0</v>
      </c>
      <c r="H88" s="237"/>
    </row>
    <row r="89" spans="1:8" x14ac:dyDescent="0.2">
      <c r="A89" s="204" t="s">
        <v>251</v>
      </c>
      <c r="B89" s="205" t="s">
        <v>252</v>
      </c>
      <c r="C89" s="169">
        <v>30000</v>
      </c>
      <c r="D89" s="176"/>
      <c r="E89" s="171"/>
      <c r="F89" s="211">
        <v>0</v>
      </c>
      <c r="H89" s="237"/>
    </row>
    <row r="90" spans="1:8" x14ac:dyDescent="0.2">
      <c r="A90" s="204" t="s">
        <v>253</v>
      </c>
      <c r="B90" s="205" t="s">
        <v>254</v>
      </c>
      <c r="C90" s="169"/>
      <c r="D90" s="169"/>
      <c r="E90" s="171"/>
      <c r="F90" s="211">
        <v>0</v>
      </c>
      <c r="H90" s="237"/>
    </row>
    <row r="91" spans="1:8" x14ac:dyDescent="0.2">
      <c r="A91" s="204" t="s">
        <v>255</v>
      </c>
      <c r="B91" s="205" t="s">
        <v>256</v>
      </c>
      <c r="C91" s="169"/>
      <c r="D91" s="169"/>
      <c r="E91" s="171"/>
      <c r="F91" s="211">
        <v>0</v>
      </c>
      <c r="H91" s="237"/>
    </row>
    <row r="92" spans="1:8" x14ac:dyDescent="0.2">
      <c r="A92" s="204" t="s">
        <v>257</v>
      </c>
      <c r="B92" s="205" t="s">
        <v>258</v>
      </c>
      <c r="C92" s="169"/>
      <c r="D92" s="176"/>
      <c r="E92" s="171"/>
      <c r="F92" s="211">
        <v>0</v>
      </c>
      <c r="H92" s="237"/>
    </row>
    <row r="93" spans="1:8" x14ac:dyDescent="0.2">
      <c r="A93" s="204" t="s">
        <v>259</v>
      </c>
      <c r="B93" s="205" t="s">
        <v>260</v>
      </c>
      <c r="C93" s="169"/>
      <c r="D93" s="169"/>
      <c r="E93" s="171"/>
      <c r="F93" s="211">
        <v>0</v>
      </c>
      <c r="H93" s="237"/>
    </row>
    <row r="94" spans="1:8" x14ac:dyDescent="0.2">
      <c r="A94" s="204" t="s">
        <v>261</v>
      </c>
      <c r="B94" s="205" t="s">
        <v>262</v>
      </c>
      <c r="C94" s="169"/>
      <c r="D94" s="169"/>
      <c r="E94" s="171"/>
      <c r="F94" s="211">
        <v>0</v>
      </c>
      <c r="H94" s="237"/>
    </row>
    <row r="95" spans="1:8" x14ac:dyDescent="0.2">
      <c r="A95" s="203" t="s">
        <v>263</v>
      </c>
      <c r="B95" s="210" t="s">
        <v>1651</v>
      </c>
      <c r="C95" s="169"/>
      <c r="D95" s="170">
        <f>SUM(C96:C111)</f>
        <v>0</v>
      </c>
      <c r="E95" s="171"/>
      <c r="F95" s="211">
        <v>0</v>
      </c>
      <c r="H95" s="237"/>
    </row>
    <row r="96" spans="1:8" ht="23.6" x14ac:dyDescent="0.2">
      <c r="A96" s="204" t="s">
        <v>264</v>
      </c>
      <c r="B96" s="205" t="s">
        <v>265</v>
      </c>
      <c r="C96" s="169"/>
      <c r="D96" s="169"/>
      <c r="E96" s="171"/>
      <c r="F96" s="211">
        <v>0</v>
      </c>
      <c r="H96" s="237"/>
    </row>
    <row r="97" spans="1:8" ht="23.6" x14ac:dyDescent="0.2">
      <c r="A97" s="204" t="s">
        <v>266</v>
      </c>
      <c r="B97" s="205" t="s">
        <v>267</v>
      </c>
      <c r="C97" s="169"/>
      <c r="D97" s="169"/>
      <c r="E97" s="171"/>
      <c r="F97" s="211">
        <v>0</v>
      </c>
      <c r="H97" s="237"/>
    </row>
    <row r="98" spans="1:8" x14ac:dyDescent="0.2">
      <c r="A98" s="204" t="s">
        <v>268</v>
      </c>
      <c r="B98" s="205" t="s">
        <v>269</v>
      </c>
      <c r="C98" s="169"/>
      <c r="D98" s="176"/>
      <c r="E98" s="171"/>
      <c r="F98" s="211">
        <v>0</v>
      </c>
      <c r="H98" s="237"/>
    </row>
    <row r="99" spans="1:8" x14ac:dyDescent="0.2">
      <c r="A99" s="204" t="s">
        <v>270</v>
      </c>
      <c r="B99" s="205" t="s">
        <v>271</v>
      </c>
      <c r="C99" s="169"/>
      <c r="D99" s="169"/>
      <c r="E99" s="171"/>
      <c r="F99" s="211">
        <v>0</v>
      </c>
      <c r="H99" s="237"/>
    </row>
    <row r="100" spans="1:8" x14ac:dyDescent="0.2">
      <c r="A100" s="204" t="s">
        <v>272</v>
      </c>
      <c r="B100" s="205" t="s">
        <v>273</v>
      </c>
      <c r="C100" s="169"/>
      <c r="D100" s="169"/>
      <c r="E100" s="171"/>
      <c r="F100" s="211">
        <v>0</v>
      </c>
      <c r="H100" s="237"/>
    </row>
    <row r="101" spans="1:8" ht="23.6" x14ac:dyDescent="0.2">
      <c r="A101" s="204" t="s">
        <v>274</v>
      </c>
      <c r="B101" s="205" t="s">
        <v>275</v>
      </c>
      <c r="C101" s="169"/>
      <c r="D101" s="169"/>
      <c r="E101" s="171"/>
      <c r="F101" s="211">
        <v>0</v>
      </c>
      <c r="H101" s="237"/>
    </row>
    <row r="102" spans="1:8" ht="23.6" x14ac:dyDescent="0.2">
      <c r="A102" s="204" t="s">
        <v>276</v>
      </c>
      <c r="B102" s="205" t="s">
        <v>277</v>
      </c>
      <c r="C102" s="169"/>
      <c r="D102" s="176"/>
      <c r="E102" s="171"/>
      <c r="F102" s="211">
        <v>0</v>
      </c>
      <c r="H102" s="237"/>
    </row>
    <row r="103" spans="1:8" ht="23.6" x14ac:dyDescent="0.2">
      <c r="A103" s="204" t="s">
        <v>278</v>
      </c>
      <c r="B103" s="205" t="s">
        <v>279</v>
      </c>
      <c r="C103" s="169"/>
      <c r="D103" s="169"/>
      <c r="E103" s="171"/>
      <c r="F103" s="211">
        <v>0</v>
      </c>
      <c r="H103" s="237"/>
    </row>
    <row r="104" spans="1:8" ht="23.6" x14ac:dyDescent="0.2">
      <c r="A104" s="204" t="s">
        <v>280</v>
      </c>
      <c r="B104" s="205" t="s">
        <v>281</v>
      </c>
      <c r="C104" s="169"/>
      <c r="D104" s="169"/>
      <c r="E104" s="171"/>
      <c r="F104" s="211">
        <v>0</v>
      </c>
      <c r="H104" s="237"/>
    </row>
    <row r="105" spans="1:8" ht="23.6" x14ac:dyDescent="0.2">
      <c r="A105" s="204" t="s">
        <v>282</v>
      </c>
      <c r="B105" s="205" t="s">
        <v>283</v>
      </c>
      <c r="C105" s="169"/>
      <c r="D105" s="169"/>
      <c r="E105" s="171"/>
      <c r="F105" s="211">
        <v>0</v>
      </c>
      <c r="H105" s="237"/>
    </row>
    <row r="106" spans="1:8" ht="23.6" x14ac:dyDescent="0.2">
      <c r="A106" s="204" t="s">
        <v>284</v>
      </c>
      <c r="B106" s="205" t="s">
        <v>285</v>
      </c>
      <c r="C106" s="169"/>
      <c r="D106" s="169"/>
      <c r="E106" s="171"/>
      <c r="F106" s="211">
        <v>0</v>
      </c>
      <c r="H106" s="237"/>
    </row>
    <row r="107" spans="1:8" ht="23.6" x14ac:dyDescent="0.2">
      <c r="A107" s="204" t="s">
        <v>286</v>
      </c>
      <c r="B107" s="205" t="s">
        <v>287</v>
      </c>
      <c r="C107" s="169"/>
      <c r="D107" s="169"/>
      <c r="E107" s="171"/>
      <c r="F107" s="211">
        <v>0</v>
      </c>
      <c r="H107" s="237"/>
    </row>
    <row r="108" spans="1:8" ht="23.6" x14ac:dyDescent="0.2">
      <c r="A108" s="204" t="s">
        <v>288</v>
      </c>
      <c r="B108" s="205" t="s">
        <v>289</v>
      </c>
      <c r="C108" s="169"/>
      <c r="D108" s="169"/>
      <c r="E108" s="171"/>
      <c r="F108" s="211">
        <v>0</v>
      </c>
      <c r="H108" s="237"/>
    </row>
    <row r="109" spans="1:8" ht="23.6" x14ac:dyDescent="0.2">
      <c r="A109" s="204" t="s">
        <v>290</v>
      </c>
      <c r="B109" s="205" t="s">
        <v>291</v>
      </c>
      <c r="C109" s="169"/>
      <c r="D109" s="169"/>
      <c r="E109" s="171"/>
      <c r="F109" s="211">
        <v>0</v>
      </c>
      <c r="H109" s="237"/>
    </row>
    <row r="110" spans="1:8" x14ac:dyDescent="0.2">
      <c r="A110" s="204" t="s">
        <v>296</v>
      </c>
      <c r="B110" s="205" t="s">
        <v>297</v>
      </c>
      <c r="C110" s="169"/>
      <c r="D110" s="169"/>
      <c r="E110" s="171"/>
      <c r="F110" s="211">
        <v>0</v>
      </c>
      <c r="H110" s="237"/>
    </row>
    <row r="111" spans="1:8" x14ac:dyDescent="0.2">
      <c r="A111" s="204" t="s">
        <v>298</v>
      </c>
      <c r="B111" s="205" t="s">
        <v>299</v>
      </c>
      <c r="C111" s="169"/>
      <c r="D111" s="169"/>
      <c r="E111" s="171"/>
      <c r="F111" s="211">
        <v>0</v>
      </c>
      <c r="H111" s="237"/>
    </row>
    <row r="112" spans="1:8" x14ac:dyDescent="0.2">
      <c r="A112" s="203" t="s">
        <v>300</v>
      </c>
      <c r="B112" s="210" t="s">
        <v>301</v>
      </c>
      <c r="C112" s="177"/>
      <c r="D112" s="170">
        <f>SUM(C113:C130)</f>
        <v>0</v>
      </c>
      <c r="E112" s="170"/>
      <c r="F112" s="211">
        <v>0</v>
      </c>
      <c r="H112" s="237"/>
    </row>
    <row r="113" spans="1:8" x14ac:dyDescent="0.2">
      <c r="A113" s="204" t="s">
        <v>302</v>
      </c>
      <c r="B113" s="205" t="s">
        <v>303</v>
      </c>
      <c r="C113" s="169"/>
      <c r="D113" s="176"/>
      <c r="E113" s="171"/>
      <c r="F113" s="211">
        <v>0</v>
      </c>
      <c r="H113" s="237"/>
    </row>
    <row r="114" spans="1:8" x14ac:dyDescent="0.2">
      <c r="A114" s="204" t="s">
        <v>304</v>
      </c>
      <c r="B114" s="205" t="s">
        <v>305</v>
      </c>
      <c r="C114" s="169"/>
      <c r="D114" s="169"/>
      <c r="E114" s="171"/>
      <c r="F114" s="211">
        <v>0</v>
      </c>
      <c r="H114" s="237"/>
    </row>
    <row r="115" spans="1:8" x14ac:dyDescent="0.2">
      <c r="A115" s="204" t="s">
        <v>306</v>
      </c>
      <c r="B115" s="205" t="s">
        <v>307</v>
      </c>
      <c r="C115" s="169"/>
      <c r="D115" s="169"/>
      <c r="E115" s="171"/>
      <c r="F115" s="211">
        <v>0</v>
      </c>
      <c r="H115" s="237"/>
    </row>
    <row r="116" spans="1:8" x14ac:dyDescent="0.2">
      <c r="A116" s="204" t="s">
        <v>308</v>
      </c>
      <c r="B116" s="205" t="s">
        <v>309</v>
      </c>
      <c r="C116" s="169"/>
      <c r="D116" s="169"/>
      <c r="E116" s="171"/>
      <c r="F116" s="211">
        <v>0</v>
      </c>
      <c r="H116" s="237"/>
    </row>
    <row r="117" spans="1:8" x14ac:dyDescent="0.2">
      <c r="A117" s="204" t="s">
        <v>310</v>
      </c>
      <c r="B117" s="205" t="s">
        <v>311</v>
      </c>
      <c r="C117" s="169"/>
      <c r="D117" s="169"/>
      <c r="E117" s="171"/>
      <c r="F117" s="211">
        <v>0</v>
      </c>
      <c r="H117" s="237"/>
    </row>
    <row r="118" spans="1:8" x14ac:dyDescent="0.2">
      <c r="A118" s="204" t="s">
        <v>312</v>
      </c>
      <c r="B118" s="205" t="s">
        <v>313</v>
      </c>
      <c r="C118" s="169"/>
      <c r="D118" s="169"/>
      <c r="E118" s="171"/>
      <c r="F118" s="211">
        <v>0</v>
      </c>
      <c r="H118" s="237"/>
    </row>
    <row r="119" spans="1:8" x14ac:dyDescent="0.2">
      <c r="A119" s="204" t="s">
        <v>314</v>
      </c>
      <c r="B119" s="205" t="s">
        <v>315</v>
      </c>
      <c r="C119" s="169"/>
      <c r="D119" s="169"/>
      <c r="E119" s="171"/>
      <c r="F119" s="211">
        <v>0</v>
      </c>
      <c r="H119" s="237"/>
    </row>
    <row r="120" spans="1:8" x14ac:dyDescent="0.2">
      <c r="A120" s="204" t="s">
        <v>316</v>
      </c>
      <c r="B120" s="205" t="s">
        <v>317</v>
      </c>
      <c r="C120" s="169"/>
      <c r="D120" s="169"/>
      <c r="E120" s="171"/>
      <c r="F120" s="211">
        <v>0</v>
      </c>
      <c r="H120" s="237"/>
    </row>
    <row r="121" spans="1:8" x14ac:dyDescent="0.2">
      <c r="A121" s="204" t="s">
        <v>318</v>
      </c>
      <c r="B121" s="205" t="s">
        <v>319</v>
      </c>
      <c r="C121" s="169"/>
      <c r="D121" s="169"/>
      <c r="E121" s="171"/>
      <c r="F121" s="211">
        <v>0</v>
      </c>
      <c r="H121" s="237"/>
    </row>
    <row r="122" spans="1:8" x14ac:dyDescent="0.2">
      <c r="A122" s="204" t="s">
        <v>320</v>
      </c>
      <c r="B122" s="205" t="s">
        <v>321</v>
      </c>
      <c r="C122" s="169"/>
      <c r="D122" s="169"/>
      <c r="E122" s="171"/>
      <c r="F122" s="211">
        <v>0</v>
      </c>
      <c r="H122" s="237"/>
    </row>
    <row r="123" spans="1:8" x14ac:dyDescent="0.2">
      <c r="A123" s="204" t="s">
        <v>322</v>
      </c>
      <c r="B123" s="205" t="s">
        <v>323</v>
      </c>
      <c r="C123" s="169"/>
      <c r="D123" s="176"/>
      <c r="E123" s="171"/>
      <c r="F123" s="211">
        <v>0</v>
      </c>
      <c r="H123" s="237"/>
    </row>
    <row r="124" spans="1:8" x14ac:dyDescent="0.2">
      <c r="A124" s="204" t="s">
        <v>324</v>
      </c>
      <c r="B124" s="205" t="s">
        <v>325</v>
      </c>
      <c r="C124" s="169"/>
      <c r="D124" s="169"/>
      <c r="E124" s="171"/>
      <c r="F124" s="211">
        <v>0</v>
      </c>
      <c r="H124" s="237"/>
    </row>
    <row r="125" spans="1:8" x14ac:dyDescent="0.2">
      <c r="A125" s="204" t="s">
        <v>326</v>
      </c>
      <c r="B125" s="205" t="s">
        <v>327</v>
      </c>
      <c r="C125" s="169"/>
      <c r="D125" s="169"/>
      <c r="E125" s="171"/>
      <c r="F125" s="211">
        <v>0</v>
      </c>
      <c r="H125" s="237"/>
    </row>
    <row r="126" spans="1:8" x14ac:dyDescent="0.2">
      <c r="A126" s="204" t="s">
        <v>328</v>
      </c>
      <c r="B126" s="205" t="s">
        <v>329</v>
      </c>
      <c r="C126" s="169"/>
      <c r="D126" s="169"/>
      <c r="E126" s="171"/>
      <c r="F126" s="211">
        <v>0</v>
      </c>
      <c r="H126" s="237"/>
    </row>
    <row r="127" spans="1:8" x14ac:dyDescent="0.2">
      <c r="A127" s="204" t="s">
        <v>330</v>
      </c>
      <c r="B127" s="205" t="s">
        <v>331</v>
      </c>
      <c r="C127" s="169"/>
      <c r="D127" s="169"/>
      <c r="E127" s="171"/>
      <c r="F127" s="211">
        <v>0</v>
      </c>
      <c r="H127" s="237"/>
    </row>
    <row r="128" spans="1:8" x14ac:dyDescent="0.2">
      <c r="A128" s="204" t="s">
        <v>332</v>
      </c>
      <c r="B128" s="205" t="s">
        <v>333</v>
      </c>
      <c r="C128" s="169"/>
      <c r="D128" s="169"/>
      <c r="E128" s="171"/>
      <c r="F128" s="211">
        <v>0</v>
      </c>
      <c r="H128" s="237"/>
    </row>
    <row r="129" spans="1:8" x14ac:dyDescent="0.2">
      <c r="A129" s="204" t="s">
        <v>334</v>
      </c>
      <c r="B129" s="205" t="s">
        <v>335</v>
      </c>
      <c r="C129" s="169"/>
      <c r="D129" s="169"/>
      <c r="E129" s="171"/>
      <c r="F129" s="211">
        <v>0</v>
      </c>
      <c r="H129" s="237"/>
    </row>
    <row r="130" spans="1:8" x14ac:dyDescent="0.2">
      <c r="A130" s="204" t="s">
        <v>336</v>
      </c>
      <c r="B130" s="205" t="s">
        <v>337</v>
      </c>
      <c r="C130" s="169"/>
      <c r="D130" s="169"/>
      <c r="E130" s="171"/>
      <c r="F130" s="211">
        <v>0</v>
      </c>
      <c r="H130" s="237"/>
    </row>
    <row r="131" spans="1:8" x14ac:dyDescent="0.2">
      <c r="A131" s="203" t="s">
        <v>338</v>
      </c>
      <c r="B131" s="210" t="s">
        <v>339</v>
      </c>
      <c r="C131" s="169"/>
      <c r="D131" s="170">
        <f>SUM(C132:C146)</f>
        <v>0</v>
      </c>
      <c r="E131" s="171"/>
      <c r="F131" s="211">
        <v>0</v>
      </c>
      <c r="H131" s="237"/>
    </row>
    <row r="132" spans="1:8" x14ac:dyDescent="0.2">
      <c r="A132" s="204" t="s">
        <v>340</v>
      </c>
      <c r="B132" s="205" t="s">
        <v>341</v>
      </c>
      <c r="C132" s="169"/>
      <c r="D132" s="169"/>
      <c r="E132" s="171"/>
      <c r="F132" s="211">
        <v>0</v>
      </c>
      <c r="H132" s="237"/>
    </row>
    <row r="133" spans="1:8" x14ac:dyDescent="0.2">
      <c r="A133" s="204" t="s">
        <v>342</v>
      </c>
      <c r="B133" s="205" t="s">
        <v>343</v>
      </c>
      <c r="C133" s="169"/>
      <c r="D133" s="176"/>
      <c r="E133" s="171"/>
      <c r="F133" s="211">
        <v>0</v>
      </c>
      <c r="H133" s="237"/>
    </row>
    <row r="134" spans="1:8" x14ac:dyDescent="0.2">
      <c r="A134" s="204" t="s">
        <v>344</v>
      </c>
      <c r="B134" s="205" t="s">
        <v>345</v>
      </c>
      <c r="C134" s="169"/>
      <c r="D134" s="169"/>
      <c r="E134" s="171"/>
      <c r="F134" s="211">
        <v>0</v>
      </c>
      <c r="H134" s="237"/>
    </row>
    <row r="135" spans="1:8" x14ac:dyDescent="0.2">
      <c r="A135" s="204" t="s">
        <v>346</v>
      </c>
      <c r="B135" s="205" t="s">
        <v>347</v>
      </c>
      <c r="C135" s="169"/>
      <c r="D135" s="169"/>
      <c r="E135" s="171"/>
      <c r="F135" s="211">
        <v>0</v>
      </c>
      <c r="H135" s="237"/>
    </row>
    <row r="136" spans="1:8" x14ac:dyDescent="0.2">
      <c r="A136" s="204" t="s">
        <v>348</v>
      </c>
      <c r="B136" s="205" t="s">
        <v>349</v>
      </c>
      <c r="C136" s="169"/>
      <c r="D136" s="169"/>
      <c r="E136" s="171"/>
      <c r="F136" s="211">
        <v>0</v>
      </c>
      <c r="H136" s="237"/>
    </row>
    <row r="137" spans="1:8" x14ac:dyDescent="0.2">
      <c r="A137" s="204" t="s">
        <v>350</v>
      </c>
      <c r="B137" s="205" t="s">
        <v>351</v>
      </c>
      <c r="C137" s="169"/>
      <c r="D137" s="169"/>
      <c r="E137" s="171"/>
      <c r="F137" s="211">
        <v>0</v>
      </c>
      <c r="H137" s="237"/>
    </row>
    <row r="138" spans="1:8" x14ac:dyDescent="0.2">
      <c r="A138" s="204" t="s">
        <v>352</v>
      </c>
      <c r="B138" s="205" t="s">
        <v>353</v>
      </c>
      <c r="C138" s="169"/>
      <c r="D138" s="169"/>
      <c r="E138" s="171"/>
      <c r="F138" s="211">
        <v>0</v>
      </c>
      <c r="H138" s="237"/>
    </row>
    <row r="139" spans="1:8" x14ac:dyDescent="0.2">
      <c r="A139" s="204" t="s">
        <v>354</v>
      </c>
      <c r="B139" s="205" t="s">
        <v>355</v>
      </c>
      <c r="C139" s="169"/>
      <c r="D139" s="169"/>
      <c r="E139" s="171"/>
      <c r="F139" s="211">
        <v>0</v>
      </c>
      <c r="H139" s="237"/>
    </row>
    <row r="140" spans="1:8" x14ac:dyDescent="0.2">
      <c r="A140" s="204" t="s">
        <v>356</v>
      </c>
      <c r="B140" s="205" t="s">
        <v>357</v>
      </c>
      <c r="C140" s="169"/>
      <c r="D140" s="169"/>
      <c r="E140" s="171"/>
      <c r="F140" s="211">
        <v>0</v>
      </c>
      <c r="H140" s="237"/>
    </row>
    <row r="141" spans="1:8" x14ac:dyDescent="0.2">
      <c r="A141" s="204" t="s">
        <v>358</v>
      </c>
      <c r="B141" s="205" t="s">
        <v>359</v>
      </c>
      <c r="C141" s="169"/>
      <c r="D141" s="169"/>
      <c r="E141" s="171"/>
      <c r="F141" s="211">
        <v>0</v>
      </c>
      <c r="H141" s="237"/>
    </row>
    <row r="142" spans="1:8" x14ac:dyDescent="0.2">
      <c r="A142" s="204" t="s">
        <v>360</v>
      </c>
      <c r="B142" s="205" t="s">
        <v>361</v>
      </c>
      <c r="C142" s="169"/>
      <c r="D142" s="169"/>
      <c r="E142" s="171"/>
      <c r="F142" s="211">
        <v>0</v>
      </c>
      <c r="H142" s="237"/>
    </row>
    <row r="143" spans="1:8" x14ac:dyDescent="0.2">
      <c r="A143" s="204" t="s">
        <v>362</v>
      </c>
      <c r="B143" s="205" t="s">
        <v>363</v>
      </c>
      <c r="C143" s="169"/>
      <c r="D143" s="176"/>
      <c r="E143" s="171"/>
      <c r="F143" s="211">
        <v>0</v>
      </c>
      <c r="H143" s="237"/>
    </row>
    <row r="144" spans="1:8" x14ac:dyDescent="0.2">
      <c r="A144" s="204" t="s">
        <v>364</v>
      </c>
      <c r="B144" s="205" t="s">
        <v>365</v>
      </c>
      <c r="C144" s="169"/>
      <c r="D144" s="169"/>
      <c r="E144" s="171"/>
      <c r="F144" s="211">
        <v>0</v>
      </c>
      <c r="H144" s="237"/>
    </row>
    <row r="145" spans="1:8" x14ac:dyDescent="0.2">
      <c r="A145" s="204" t="s">
        <v>366</v>
      </c>
      <c r="B145" s="205" t="s">
        <v>367</v>
      </c>
      <c r="C145" s="169"/>
      <c r="D145" s="169"/>
      <c r="E145" s="171"/>
      <c r="F145" s="211">
        <v>0</v>
      </c>
      <c r="H145" s="237"/>
    </row>
    <row r="146" spans="1:8" x14ac:dyDescent="0.2">
      <c r="A146" s="204" t="s">
        <v>368</v>
      </c>
      <c r="B146" s="205" t="s">
        <v>369</v>
      </c>
      <c r="C146" s="169"/>
      <c r="D146" s="169"/>
      <c r="E146" s="171"/>
      <c r="F146" s="211">
        <v>0</v>
      </c>
      <c r="H146" s="237"/>
    </row>
    <row r="147" spans="1:8" x14ac:dyDescent="0.2">
      <c r="A147" s="203" t="s">
        <v>370</v>
      </c>
      <c r="B147" s="210" t="s">
        <v>9</v>
      </c>
      <c r="C147" s="169"/>
      <c r="D147" s="170">
        <f>SUM(C148:C152)</f>
        <v>400000</v>
      </c>
      <c r="E147" s="171"/>
      <c r="F147" s="211">
        <v>0</v>
      </c>
      <c r="H147" s="237"/>
    </row>
    <row r="148" spans="1:8" x14ac:dyDescent="0.2">
      <c r="A148" s="204" t="s">
        <v>371</v>
      </c>
      <c r="B148" s="205" t="s">
        <v>9</v>
      </c>
      <c r="C148" s="169"/>
      <c r="D148" s="169"/>
      <c r="E148" s="171"/>
      <c r="F148" s="211">
        <v>0</v>
      </c>
      <c r="H148" s="237"/>
    </row>
    <row r="149" spans="1:8" x14ac:dyDescent="0.2">
      <c r="A149" s="204" t="s">
        <v>372</v>
      </c>
      <c r="B149" s="205" t="s">
        <v>373</v>
      </c>
      <c r="C149" s="169">
        <v>400000</v>
      </c>
      <c r="D149" s="169"/>
      <c r="E149" s="171"/>
      <c r="F149" s="211">
        <v>0</v>
      </c>
      <c r="H149" s="237"/>
    </row>
    <row r="150" spans="1:8" x14ac:dyDescent="0.2">
      <c r="A150" s="204" t="s">
        <v>374</v>
      </c>
      <c r="B150" s="205" t="s">
        <v>375</v>
      </c>
      <c r="C150" s="169"/>
      <c r="D150" s="169"/>
      <c r="E150" s="171"/>
      <c r="F150" s="211">
        <v>0</v>
      </c>
      <c r="H150" s="237"/>
    </row>
    <row r="151" spans="1:8" x14ac:dyDescent="0.2">
      <c r="A151" s="204" t="s">
        <v>376</v>
      </c>
      <c r="B151" s="205" t="s">
        <v>377</v>
      </c>
      <c r="C151" s="169"/>
      <c r="D151" s="169"/>
      <c r="E151" s="171"/>
      <c r="F151" s="211">
        <v>0</v>
      </c>
      <c r="H151" s="237"/>
    </row>
    <row r="152" spans="1:8" x14ac:dyDescent="0.2">
      <c r="A152" s="204" t="s">
        <v>378</v>
      </c>
      <c r="B152" s="205" t="s">
        <v>379</v>
      </c>
      <c r="C152" s="169"/>
      <c r="D152" s="169"/>
      <c r="E152" s="171"/>
      <c r="F152" s="211">
        <v>0</v>
      </c>
      <c r="H152" s="237"/>
    </row>
    <row r="153" spans="1:8" x14ac:dyDescent="0.2">
      <c r="A153" s="203" t="s">
        <v>380</v>
      </c>
      <c r="B153" s="210" t="s">
        <v>381</v>
      </c>
      <c r="C153" s="169"/>
      <c r="D153" s="170">
        <f>SUM(C154:C163)</f>
        <v>350000</v>
      </c>
      <c r="E153" s="171"/>
      <c r="F153" s="211">
        <v>0</v>
      </c>
      <c r="H153" s="237"/>
    </row>
    <row r="154" spans="1:8" x14ac:dyDescent="0.2">
      <c r="A154" s="204" t="s">
        <v>382</v>
      </c>
      <c r="B154" s="205" t="s">
        <v>383</v>
      </c>
      <c r="C154" s="169"/>
      <c r="D154" s="169"/>
      <c r="E154" s="171"/>
      <c r="F154" s="211">
        <v>0</v>
      </c>
      <c r="H154" s="237"/>
    </row>
    <row r="155" spans="1:8" x14ac:dyDescent="0.2">
      <c r="A155" s="204" t="s">
        <v>384</v>
      </c>
      <c r="B155" s="205" t="s">
        <v>385</v>
      </c>
      <c r="C155" s="169">
        <v>300000</v>
      </c>
      <c r="D155" s="169"/>
      <c r="E155" s="171"/>
      <c r="F155" s="211">
        <v>0</v>
      </c>
      <c r="H155" s="237"/>
    </row>
    <row r="156" spans="1:8" x14ac:dyDescent="0.2">
      <c r="A156" s="204" t="s">
        <v>386</v>
      </c>
      <c r="B156" s="205" t="s">
        <v>387</v>
      </c>
      <c r="C156" s="169"/>
      <c r="D156" s="169"/>
      <c r="E156" s="171"/>
      <c r="F156" s="211">
        <v>0</v>
      </c>
      <c r="H156" s="237"/>
    </row>
    <row r="157" spans="1:8" x14ac:dyDescent="0.2">
      <c r="A157" s="204" t="s">
        <v>388</v>
      </c>
      <c r="B157" s="205" t="s">
        <v>389</v>
      </c>
      <c r="C157" s="169"/>
      <c r="D157" s="169"/>
      <c r="E157" s="171"/>
      <c r="F157" s="211">
        <v>0</v>
      </c>
      <c r="H157" s="237"/>
    </row>
    <row r="158" spans="1:8" x14ac:dyDescent="0.2">
      <c r="A158" s="204" t="s">
        <v>390</v>
      </c>
      <c r="B158" s="205" t="s">
        <v>391</v>
      </c>
      <c r="C158" s="169"/>
      <c r="D158" s="169"/>
      <c r="E158" s="171"/>
      <c r="F158" s="211">
        <v>0</v>
      </c>
      <c r="H158" s="237"/>
    </row>
    <row r="159" spans="1:8" x14ac:dyDescent="0.2">
      <c r="A159" s="204" t="s">
        <v>392</v>
      </c>
      <c r="B159" s="205" t="s">
        <v>393</v>
      </c>
      <c r="C159" s="169">
        <v>50000</v>
      </c>
      <c r="D159" s="169"/>
      <c r="E159" s="171"/>
      <c r="F159" s="211">
        <v>0</v>
      </c>
      <c r="H159" s="237"/>
    </row>
    <row r="160" spans="1:8" x14ac:dyDescent="0.2">
      <c r="A160" s="204" t="s">
        <v>394</v>
      </c>
      <c r="B160" s="205" t="s">
        <v>395</v>
      </c>
      <c r="C160" s="169"/>
      <c r="D160" s="169"/>
      <c r="E160" s="171"/>
      <c r="F160" s="211">
        <v>0</v>
      </c>
      <c r="H160" s="237"/>
    </row>
    <row r="161" spans="1:8" x14ac:dyDescent="0.2">
      <c r="A161" s="204" t="s">
        <v>396</v>
      </c>
      <c r="B161" s="205" t="s">
        <v>397</v>
      </c>
      <c r="C161" s="169"/>
      <c r="D161" s="169"/>
      <c r="E161" s="171"/>
      <c r="F161" s="211">
        <v>0</v>
      </c>
      <c r="G161" s="216"/>
      <c r="H161" s="237"/>
    </row>
    <row r="162" spans="1:8" x14ac:dyDescent="0.2">
      <c r="A162" s="204" t="s">
        <v>398</v>
      </c>
      <c r="B162" s="205" t="s">
        <v>399</v>
      </c>
      <c r="C162" s="169"/>
      <c r="D162" s="169"/>
      <c r="E162" s="171"/>
      <c r="F162" s="211">
        <v>0</v>
      </c>
      <c r="G162" s="221"/>
      <c r="H162" s="237"/>
    </row>
    <row r="163" spans="1:8" x14ac:dyDescent="0.2">
      <c r="A163" s="204" t="s">
        <v>400</v>
      </c>
      <c r="B163" s="205" t="s">
        <v>401</v>
      </c>
      <c r="C163" s="169"/>
      <c r="D163" s="176"/>
      <c r="E163" s="171"/>
      <c r="F163" s="211">
        <v>0</v>
      </c>
      <c r="G163" s="216"/>
      <c r="H163" s="237"/>
    </row>
    <row r="164" spans="1:8" x14ac:dyDescent="0.2">
      <c r="A164" s="203" t="s">
        <v>402</v>
      </c>
      <c r="B164" s="210" t="s">
        <v>10</v>
      </c>
      <c r="C164" s="169"/>
      <c r="D164" s="170">
        <f>SUM(C165:C170)</f>
        <v>600000</v>
      </c>
      <c r="E164" s="171"/>
      <c r="F164" s="211">
        <v>0</v>
      </c>
      <c r="G164" s="222"/>
      <c r="H164" s="237"/>
    </row>
    <row r="165" spans="1:8" x14ac:dyDescent="0.2">
      <c r="A165" s="204" t="s">
        <v>403</v>
      </c>
      <c r="B165" s="205" t="s">
        <v>404</v>
      </c>
      <c r="C165" s="169"/>
      <c r="D165" s="169"/>
      <c r="E165" s="171"/>
      <c r="F165" s="211">
        <v>0</v>
      </c>
      <c r="G165" s="221"/>
      <c r="H165" s="237"/>
    </row>
    <row r="166" spans="1:8" x14ac:dyDescent="0.2">
      <c r="A166" s="204" t="s">
        <v>405</v>
      </c>
      <c r="B166" s="205" t="s">
        <v>406</v>
      </c>
      <c r="C166" s="169"/>
      <c r="D166" s="169"/>
      <c r="E166" s="171"/>
      <c r="F166" s="211">
        <v>0</v>
      </c>
      <c r="G166" s="221"/>
      <c r="H166" s="237"/>
    </row>
    <row r="167" spans="1:8" x14ac:dyDescent="0.2">
      <c r="A167" s="204" t="s">
        <v>407</v>
      </c>
      <c r="B167" s="205" t="s">
        <v>408</v>
      </c>
      <c r="C167" s="169"/>
      <c r="D167" s="169"/>
      <c r="E167" s="171"/>
      <c r="F167" s="211">
        <v>0</v>
      </c>
      <c r="G167" s="216"/>
      <c r="H167" s="237"/>
    </row>
    <row r="168" spans="1:8" x14ac:dyDescent="0.2">
      <c r="A168" s="204" t="s">
        <v>409</v>
      </c>
      <c r="B168" s="205" t="s">
        <v>410</v>
      </c>
      <c r="C168" s="169">
        <v>300000</v>
      </c>
      <c r="D168" s="169"/>
      <c r="E168" s="171"/>
      <c r="F168" s="211">
        <v>0</v>
      </c>
      <c r="G168" s="222"/>
      <c r="H168" s="237"/>
    </row>
    <row r="169" spans="1:8" x14ac:dyDescent="0.2">
      <c r="A169" s="204" t="s">
        <v>411</v>
      </c>
      <c r="B169" s="205" t="s">
        <v>412</v>
      </c>
      <c r="C169" s="169"/>
      <c r="D169" s="169"/>
      <c r="E169" s="171"/>
      <c r="F169" s="211">
        <v>0</v>
      </c>
      <c r="G169" s="221"/>
      <c r="H169" s="237"/>
    </row>
    <row r="170" spans="1:8" x14ac:dyDescent="0.2">
      <c r="A170" s="204" t="s">
        <v>413</v>
      </c>
      <c r="B170" s="205" t="s">
        <v>414</v>
      </c>
      <c r="C170" s="169">
        <v>300000</v>
      </c>
      <c r="D170" s="169"/>
      <c r="E170" s="171"/>
      <c r="F170" s="211">
        <v>0</v>
      </c>
      <c r="G170" s="221"/>
      <c r="H170" s="237"/>
    </row>
    <row r="171" spans="1:8" x14ac:dyDescent="0.2">
      <c r="A171" s="203" t="s">
        <v>415</v>
      </c>
      <c r="B171" s="210" t="s">
        <v>11</v>
      </c>
      <c r="C171" s="169"/>
      <c r="D171" s="170">
        <f>SUM(C172:C190)</f>
        <v>350000</v>
      </c>
      <c r="E171" s="171"/>
      <c r="F171" s="211">
        <v>0</v>
      </c>
      <c r="G171" s="216"/>
      <c r="H171" s="237"/>
    </row>
    <row r="172" spans="1:8" x14ac:dyDescent="0.2">
      <c r="A172" s="204" t="s">
        <v>416</v>
      </c>
      <c r="B172" s="205" t="s">
        <v>417</v>
      </c>
      <c r="C172" s="169"/>
      <c r="D172" s="169"/>
      <c r="E172" s="171"/>
      <c r="F172" s="211">
        <v>0</v>
      </c>
      <c r="G172" s="222"/>
      <c r="H172" s="237"/>
    </row>
    <row r="173" spans="1:8" x14ac:dyDescent="0.2">
      <c r="A173" s="204" t="s">
        <v>418</v>
      </c>
      <c r="B173" s="205" t="s">
        <v>419</v>
      </c>
      <c r="C173" s="169">
        <v>100000</v>
      </c>
      <c r="D173" s="169"/>
      <c r="E173" s="171"/>
      <c r="F173" s="211">
        <v>0</v>
      </c>
      <c r="H173" s="237"/>
    </row>
    <row r="174" spans="1:8" x14ac:dyDescent="0.2">
      <c r="A174" s="204" t="s">
        <v>420</v>
      </c>
      <c r="B174" s="205" t="s">
        <v>421</v>
      </c>
      <c r="C174" s="169"/>
      <c r="D174" s="169"/>
      <c r="E174" s="171"/>
      <c r="F174" s="211">
        <v>0</v>
      </c>
      <c r="H174" s="237"/>
    </row>
    <row r="175" spans="1:8" x14ac:dyDescent="0.2">
      <c r="A175" s="204" t="s">
        <v>422</v>
      </c>
      <c r="B175" s="205" t="s">
        <v>423</v>
      </c>
      <c r="C175" s="169">
        <v>100000</v>
      </c>
      <c r="D175" s="169"/>
      <c r="E175" s="171"/>
      <c r="F175" s="211">
        <v>0</v>
      </c>
      <c r="H175" s="237"/>
    </row>
    <row r="176" spans="1:8" ht="23.6" x14ac:dyDescent="0.2">
      <c r="A176" s="204" t="s">
        <v>424</v>
      </c>
      <c r="B176" s="205" t="s">
        <v>425</v>
      </c>
      <c r="C176" s="169"/>
      <c r="D176" s="169"/>
      <c r="E176" s="171"/>
      <c r="F176" s="211">
        <v>0</v>
      </c>
      <c r="H176" s="237"/>
    </row>
    <row r="177" spans="1:8" ht="23.6" x14ac:dyDescent="0.2">
      <c r="A177" s="204" t="s">
        <v>426</v>
      </c>
      <c r="B177" s="205" t="s">
        <v>427</v>
      </c>
      <c r="C177" s="169"/>
      <c r="D177" s="169"/>
      <c r="E177" s="171"/>
      <c r="F177" s="211">
        <v>0</v>
      </c>
      <c r="H177" s="237"/>
    </row>
    <row r="178" spans="1:8" ht="23.6" x14ac:dyDescent="0.2">
      <c r="A178" s="204" t="s">
        <v>428</v>
      </c>
      <c r="B178" s="205" t="s">
        <v>429</v>
      </c>
      <c r="C178" s="169"/>
      <c r="D178" s="169"/>
      <c r="E178" s="171"/>
      <c r="F178" s="211">
        <v>0</v>
      </c>
      <c r="H178" s="237"/>
    </row>
    <row r="179" spans="1:8" ht="23.6" x14ac:dyDescent="0.2">
      <c r="A179" s="204" t="s">
        <v>430</v>
      </c>
      <c r="B179" s="205" t="s">
        <v>431</v>
      </c>
      <c r="C179" s="169"/>
      <c r="D179" s="169"/>
      <c r="E179" s="171"/>
      <c r="F179" s="211">
        <v>0</v>
      </c>
      <c r="H179" s="237"/>
    </row>
    <row r="180" spans="1:8" ht="23.6" x14ac:dyDescent="0.2">
      <c r="A180" s="204" t="s">
        <v>432</v>
      </c>
      <c r="B180" s="205" t="s">
        <v>433</v>
      </c>
      <c r="C180" s="169"/>
      <c r="D180" s="169"/>
      <c r="E180" s="171"/>
      <c r="F180" s="211">
        <v>0</v>
      </c>
      <c r="H180" s="237"/>
    </row>
    <row r="181" spans="1:8" ht="23.6" x14ac:dyDescent="0.2">
      <c r="A181" s="204" t="s">
        <v>434</v>
      </c>
      <c r="B181" s="205" t="s">
        <v>435</v>
      </c>
      <c r="C181" s="169"/>
      <c r="D181" s="176"/>
      <c r="E181" s="171"/>
      <c r="F181" s="211">
        <v>0</v>
      </c>
      <c r="H181" s="237"/>
    </row>
    <row r="182" spans="1:8" x14ac:dyDescent="0.2">
      <c r="A182" s="204" t="s">
        <v>436</v>
      </c>
      <c r="B182" s="205" t="s">
        <v>437</v>
      </c>
      <c r="C182" s="169"/>
      <c r="D182" s="169"/>
      <c r="E182" s="171"/>
      <c r="F182" s="211">
        <v>0</v>
      </c>
      <c r="H182" s="237"/>
    </row>
    <row r="183" spans="1:8" x14ac:dyDescent="0.2">
      <c r="A183" s="204" t="s">
        <v>438</v>
      </c>
      <c r="B183" s="205" t="s">
        <v>439</v>
      </c>
      <c r="C183" s="169">
        <v>100000</v>
      </c>
      <c r="D183" s="169"/>
      <c r="E183" s="171"/>
      <c r="F183" s="211">
        <v>0</v>
      </c>
      <c r="H183" s="237"/>
    </row>
    <row r="184" spans="1:8" x14ac:dyDescent="0.2">
      <c r="A184" s="204" t="s">
        <v>440</v>
      </c>
      <c r="B184" s="205" t="s">
        <v>441</v>
      </c>
      <c r="C184" s="169"/>
      <c r="D184" s="169"/>
      <c r="E184" s="171"/>
      <c r="F184" s="211">
        <v>0</v>
      </c>
      <c r="H184" s="237"/>
    </row>
    <row r="185" spans="1:8" x14ac:dyDescent="0.2">
      <c r="A185" s="204" t="s">
        <v>442</v>
      </c>
      <c r="B185" s="205" t="s">
        <v>443</v>
      </c>
      <c r="C185" s="169"/>
      <c r="D185" s="169"/>
      <c r="E185" s="171"/>
      <c r="F185" s="211">
        <v>0</v>
      </c>
      <c r="H185" s="237"/>
    </row>
    <row r="186" spans="1:8" x14ac:dyDescent="0.2">
      <c r="A186" s="204" t="s">
        <v>444</v>
      </c>
      <c r="B186" s="205" t="s">
        <v>445</v>
      </c>
      <c r="C186" s="169"/>
      <c r="D186" s="169"/>
      <c r="E186" s="171"/>
      <c r="F186" s="211">
        <v>0</v>
      </c>
      <c r="H186" s="237"/>
    </row>
    <row r="187" spans="1:8" x14ac:dyDescent="0.2">
      <c r="A187" s="204" t="s">
        <v>446</v>
      </c>
      <c r="B187" s="205" t="s">
        <v>447</v>
      </c>
      <c r="C187" s="169">
        <v>50000</v>
      </c>
      <c r="D187" s="176"/>
      <c r="E187" s="171"/>
      <c r="F187" s="211">
        <v>0</v>
      </c>
      <c r="H187" s="237"/>
    </row>
    <row r="188" spans="1:8" x14ac:dyDescent="0.2">
      <c r="A188" s="204" t="s">
        <v>448</v>
      </c>
      <c r="B188" s="205" t="s">
        <v>449</v>
      </c>
      <c r="C188" s="169"/>
      <c r="D188" s="169"/>
      <c r="E188" s="171"/>
      <c r="F188" s="211">
        <v>0</v>
      </c>
      <c r="H188" s="237"/>
    </row>
    <row r="189" spans="1:8" x14ac:dyDescent="0.2">
      <c r="A189" s="204" t="s">
        <v>450</v>
      </c>
      <c r="B189" s="205" t="s">
        <v>451</v>
      </c>
      <c r="C189" s="169"/>
      <c r="D189" s="169"/>
      <c r="E189" s="171"/>
      <c r="F189" s="211">
        <v>0</v>
      </c>
      <c r="H189" s="237"/>
    </row>
    <row r="190" spans="1:8" x14ac:dyDescent="0.2">
      <c r="A190" s="206" t="s">
        <v>452</v>
      </c>
      <c r="B190" s="208" t="s">
        <v>453</v>
      </c>
      <c r="C190" s="167"/>
      <c r="D190" s="167"/>
      <c r="E190" s="168">
        <f>SUM(D191:D360)</f>
        <v>448000</v>
      </c>
      <c r="F190" s="209">
        <v>0</v>
      </c>
      <c r="H190" s="237"/>
    </row>
    <row r="191" spans="1:8" x14ac:dyDescent="0.2">
      <c r="A191" s="203" t="s">
        <v>454</v>
      </c>
      <c r="B191" s="210" t="s">
        <v>455</v>
      </c>
      <c r="C191" s="169"/>
      <c r="D191" s="170">
        <f>SUM(C192:C212)</f>
        <v>18000</v>
      </c>
      <c r="E191" s="171"/>
      <c r="F191" s="211">
        <v>0</v>
      </c>
      <c r="H191" s="237"/>
    </row>
    <row r="192" spans="1:8" x14ac:dyDescent="0.2">
      <c r="A192" s="204" t="s">
        <v>456</v>
      </c>
      <c r="B192" s="205" t="s">
        <v>457</v>
      </c>
      <c r="C192" s="169"/>
      <c r="D192" s="169"/>
      <c r="E192" s="171"/>
      <c r="F192" s="211">
        <v>0</v>
      </c>
      <c r="H192" s="237"/>
    </row>
    <row r="193" spans="1:8" x14ac:dyDescent="0.2">
      <c r="A193" s="204" t="s">
        <v>458</v>
      </c>
      <c r="B193" s="205" t="s">
        <v>459</v>
      </c>
      <c r="C193" s="169"/>
      <c r="D193" s="169"/>
      <c r="E193" s="171"/>
      <c r="F193" s="211">
        <v>0</v>
      </c>
      <c r="H193" s="237"/>
    </row>
    <row r="194" spans="1:8" x14ac:dyDescent="0.2">
      <c r="A194" s="204" t="s">
        <v>460</v>
      </c>
      <c r="B194" s="205" t="s">
        <v>461</v>
      </c>
      <c r="C194" s="169"/>
      <c r="D194" s="169"/>
      <c r="E194" s="171"/>
      <c r="F194" s="211">
        <v>0</v>
      </c>
      <c r="H194" s="237"/>
    </row>
    <row r="195" spans="1:8" x14ac:dyDescent="0.2">
      <c r="A195" s="204" t="s">
        <v>462</v>
      </c>
      <c r="B195" s="205" t="s">
        <v>463</v>
      </c>
      <c r="C195" s="169"/>
      <c r="D195" s="169"/>
      <c r="E195" s="171"/>
      <c r="F195" s="211">
        <v>0</v>
      </c>
      <c r="H195" s="237"/>
    </row>
    <row r="196" spans="1:8" x14ac:dyDescent="0.2">
      <c r="A196" s="204" t="s">
        <v>464</v>
      </c>
      <c r="B196" s="205" t="s">
        <v>465</v>
      </c>
      <c r="C196" s="169"/>
      <c r="D196" s="169"/>
      <c r="E196" s="171"/>
      <c r="F196" s="211">
        <v>0</v>
      </c>
      <c r="H196" s="237"/>
    </row>
    <row r="197" spans="1:8" x14ac:dyDescent="0.2">
      <c r="A197" s="204" t="s">
        <v>466</v>
      </c>
      <c r="B197" s="205" t="s">
        <v>467</v>
      </c>
      <c r="C197" s="177"/>
      <c r="D197" s="177"/>
      <c r="E197" s="170"/>
      <c r="F197" s="211">
        <v>0</v>
      </c>
      <c r="H197" s="237"/>
    </row>
    <row r="198" spans="1:8" x14ac:dyDescent="0.2">
      <c r="A198" s="204" t="s">
        <v>468</v>
      </c>
      <c r="B198" s="205" t="s">
        <v>469</v>
      </c>
      <c r="C198" s="169"/>
      <c r="D198" s="176"/>
      <c r="E198" s="171"/>
      <c r="F198" s="211">
        <v>0</v>
      </c>
      <c r="H198" s="237"/>
    </row>
    <row r="199" spans="1:8" x14ac:dyDescent="0.2">
      <c r="A199" s="204" t="s">
        <v>470</v>
      </c>
      <c r="B199" s="205" t="s">
        <v>471</v>
      </c>
      <c r="C199" s="169"/>
      <c r="D199" s="169"/>
      <c r="E199" s="171"/>
      <c r="F199" s="211">
        <v>0</v>
      </c>
      <c r="H199" s="237"/>
    </row>
    <row r="200" spans="1:8" x14ac:dyDescent="0.2">
      <c r="A200" s="204" t="s">
        <v>472</v>
      </c>
      <c r="B200" s="205" t="s">
        <v>473</v>
      </c>
      <c r="C200" s="169"/>
      <c r="D200" s="169"/>
      <c r="E200" s="171"/>
      <c r="F200" s="211">
        <v>0</v>
      </c>
      <c r="H200" s="237"/>
    </row>
    <row r="201" spans="1:8" x14ac:dyDescent="0.2">
      <c r="A201" s="204" t="s">
        <v>474</v>
      </c>
      <c r="B201" s="205" t="s">
        <v>475</v>
      </c>
      <c r="C201" s="169"/>
      <c r="D201" s="169"/>
      <c r="E201" s="171"/>
      <c r="F201" s="211">
        <v>0</v>
      </c>
      <c r="H201" s="237"/>
    </row>
    <row r="202" spans="1:8" x14ac:dyDescent="0.2">
      <c r="A202" s="204" t="s">
        <v>476</v>
      </c>
      <c r="B202" s="205" t="s">
        <v>477</v>
      </c>
      <c r="C202" s="169"/>
      <c r="D202" s="169"/>
      <c r="E202" s="171"/>
      <c r="F202" s="211">
        <v>0</v>
      </c>
      <c r="H202" s="237"/>
    </row>
    <row r="203" spans="1:8" x14ac:dyDescent="0.2">
      <c r="A203" s="204" t="s">
        <v>478</v>
      </c>
      <c r="B203" s="205" t="s">
        <v>479</v>
      </c>
      <c r="C203" s="169">
        <v>18000</v>
      </c>
      <c r="D203" s="169"/>
      <c r="E203" s="171"/>
      <c r="F203" s="211">
        <v>0</v>
      </c>
      <c r="H203" s="237"/>
    </row>
    <row r="204" spans="1:8" x14ac:dyDescent="0.2">
      <c r="A204" s="204" t="s">
        <v>480</v>
      </c>
      <c r="B204" s="205" t="s">
        <v>481</v>
      </c>
      <c r="C204" s="169"/>
      <c r="D204" s="169"/>
      <c r="E204" s="171"/>
      <c r="F204" s="211">
        <v>0</v>
      </c>
      <c r="H204" s="237"/>
    </row>
    <row r="205" spans="1:8" x14ac:dyDescent="0.2">
      <c r="A205" s="204" t="s">
        <v>482</v>
      </c>
      <c r="B205" s="205" t="s">
        <v>483</v>
      </c>
      <c r="C205" s="169"/>
      <c r="D205" s="169"/>
      <c r="E205" s="171"/>
      <c r="F205" s="211">
        <v>0</v>
      </c>
      <c r="H205" s="237"/>
    </row>
    <row r="206" spans="1:8" x14ac:dyDescent="0.2">
      <c r="A206" s="204" t="s">
        <v>484</v>
      </c>
      <c r="B206" s="205" t="s">
        <v>485</v>
      </c>
      <c r="C206" s="169"/>
      <c r="D206" s="169"/>
      <c r="E206" s="171"/>
      <c r="F206" s="211">
        <v>0</v>
      </c>
      <c r="H206" s="237"/>
    </row>
    <row r="207" spans="1:8" ht="23.6" x14ac:dyDescent="0.2">
      <c r="A207" s="204" t="s">
        <v>486</v>
      </c>
      <c r="B207" s="205" t="s">
        <v>487</v>
      </c>
      <c r="C207" s="169"/>
      <c r="D207" s="169"/>
      <c r="E207" s="171"/>
      <c r="F207" s="211">
        <v>0</v>
      </c>
      <c r="H207" s="237"/>
    </row>
    <row r="208" spans="1:8" x14ac:dyDescent="0.2">
      <c r="A208" s="204" t="s">
        <v>488</v>
      </c>
      <c r="B208" s="205" t="s">
        <v>489</v>
      </c>
      <c r="C208" s="169"/>
      <c r="D208" s="176"/>
      <c r="E208" s="171"/>
      <c r="F208" s="211">
        <v>0</v>
      </c>
      <c r="H208" s="237"/>
    </row>
    <row r="209" spans="1:8" x14ac:dyDescent="0.2">
      <c r="A209" s="204" t="s">
        <v>490</v>
      </c>
      <c r="B209" s="205" t="s">
        <v>491</v>
      </c>
      <c r="C209" s="169"/>
      <c r="D209" s="169"/>
      <c r="E209" s="171"/>
      <c r="F209" s="211">
        <v>0</v>
      </c>
      <c r="H209" s="237"/>
    </row>
    <row r="210" spans="1:8" x14ac:dyDescent="0.2">
      <c r="A210" s="204" t="s">
        <v>492</v>
      </c>
      <c r="B210" s="205" t="s">
        <v>493</v>
      </c>
      <c r="C210" s="169"/>
      <c r="D210" s="169"/>
      <c r="E210" s="171"/>
      <c r="F210" s="211">
        <v>0</v>
      </c>
      <c r="H210" s="237"/>
    </row>
    <row r="211" spans="1:8" x14ac:dyDescent="0.2">
      <c r="A211" s="204" t="s">
        <v>494</v>
      </c>
      <c r="B211" s="205" t="s">
        <v>495</v>
      </c>
      <c r="C211" s="169"/>
      <c r="D211" s="169"/>
      <c r="E211" s="171"/>
      <c r="F211" s="211">
        <v>0</v>
      </c>
      <c r="H211" s="237"/>
    </row>
    <row r="212" spans="1:8" x14ac:dyDescent="0.2">
      <c r="A212" s="204" t="s">
        <v>496</v>
      </c>
      <c r="B212" s="205" t="s">
        <v>497</v>
      </c>
      <c r="C212" s="169"/>
      <c r="D212" s="169"/>
      <c r="E212" s="171"/>
      <c r="F212" s="211">
        <v>0</v>
      </c>
      <c r="H212" s="237"/>
    </row>
    <row r="213" spans="1:8" x14ac:dyDescent="0.2">
      <c r="A213" s="203" t="s">
        <v>498</v>
      </c>
      <c r="B213" s="210" t="s">
        <v>499</v>
      </c>
      <c r="C213" s="169"/>
      <c r="D213" s="170">
        <f>SUM(C214:C231)</f>
        <v>0</v>
      </c>
      <c r="E213" s="171"/>
      <c r="F213" s="211">
        <v>0</v>
      </c>
      <c r="H213" s="237"/>
    </row>
    <row r="214" spans="1:8" x14ac:dyDescent="0.2">
      <c r="A214" s="204" t="s">
        <v>500</v>
      </c>
      <c r="B214" s="205" t="s">
        <v>501</v>
      </c>
      <c r="C214" s="169"/>
      <c r="D214" s="176"/>
      <c r="E214" s="171"/>
      <c r="F214" s="211">
        <v>0</v>
      </c>
      <c r="H214" s="237"/>
    </row>
    <row r="215" spans="1:8" x14ac:dyDescent="0.2">
      <c r="A215" s="204" t="s">
        <v>502</v>
      </c>
      <c r="B215" s="205" t="s">
        <v>503</v>
      </c>
      <c r="C215" s="169"/>
      <c r="D215" s="169"/>
      <c r="E215" s="171"/>
      <c r="F215" s="211">
        <v>0</v>
      </c>
      <c r="H215" s="237"/>
    </row>
    <row r="216" spans="1:8" x14ac:dyDescent="0.2">
      <c r="A216" s="204" t="s">
        <v>504</v>
      </c>
      <c r="B216" s="205" t="s">
        <v>505</v>
      </c>
      <c r="C216" s="169"/>
      <c r="D216" s="169"/>
      <c r="E216" s="171"/>
      <c r="F216" s="211">
        <v>0</v>
      </c>
      <c r="H216" s="237"/>
    </row>
    <row r="217" spans="1:8" x14ac:dyDescent="0.2">
      <c r="A217" s="204" t="s">
        <v>506</v>
      </c>
      <c r="B217" s="205" t="s">
        <v>507</v>
      </c>
      <c r="C217" s="169"/>
      <c r="D217" s="169"/>
      <c r="E217" s="171"/>
      <c r="F217" s="211">
        <v>0</v>
      </c>
      <c r="H217" s="237"/>
    </row>
    <row r="218" spans="1:8" ht="23.6" x14ac:dyDescent="0.2">
      <c r="A218" s="204" t="s">
        <v>508</v>
      </c>
      <c r="B218" s="205" t="s">
        <v>509</v>
      </c>
      <c r="C218" s="169"/>
      <c r="D218" s="169"/>
      <c r="E218" s="171"/>
      <c r="F218" s="211">
        <v>0</v>
      </c>
      <c r="H218" s="237"/>
    </row>
    <row r="219" spans="1:8" ht="23.6" x14ac:dyDescent="0.2">
      <c r="A219" s="204" t="s">
        <v>510</v>
      </c>
      <c r="B219" s="205" t="s">
        <v>511</v>
      </c>
      <c r="C219" s="169"/>
      <c r="D219" s="169"/>
      <c r="E219" s="171"/>
      <c r="F219" s="211">
        <v>0</v>
      </c>
      <c r="H219" s="237"/>
    </row>
    <row r="220" spans="1:8" x14ac:dyDescent="0.2">
      <c r="A220" s="204" t="s">
        <v>512</v>
      </c>
      <c r="B220" s="205" t="s">
        <v>513</v>
      </c>
      <c r="C220" s="169"/>
      <c r="D220" s="169"/>
      <c r="E220" s="171"/>
      <c r="F220" s="211">
        <v>0</v>
      </c>
      <c r="H220" s="237"/>
    </row>
    <row r="221" spans="1:8" x14ac:dyDescent="0.2">
      <c r="A221" s="204" t="s">
        <v>514</v>
      </c>
      <c r="B221" s="205" t="s">
        <v>515</v>
      </c>
      <c r="C221" s="169"/>
      <c r="D221" s="169"/>
      <c r="E221" s="171"/>
      <c r="F221" s="211">
        <v>0</v>
      </c>
      <c r="H221" s="237"/>
    </row>
    <row r="222" spans="1:8" x14ac:dyDescent="0.2">
      <c r="A222" s="204" t="s">
        <v>516</v>
      </c>
      <c r="B222" s="205" t="s">
        <v>517</v>
      </c>
      <c r="C222" s="169"/>
      <c r="D222" s="169"/>
      <c r="E222" s="171"/>
      <c r="F222" s="211">
        <v>0</v>
      </c>
      <c r="H222" s="237"/>
    </row>
    <row r="223" spans="1:8" x14ac:dyDescent="0.2">
      <c r="A223" s="204" t="s">
        <v>518</v>
      </c>
      <c r="B223" s="205" t="s">
        <v>519</v>
      </c>
      <c r="C223" s="169"/>
      <c r="D223" s="169"/>
      <c r="E223" s="171"/>
      <c r="F223" s="211">
        <v>0</v>
      </c>
      <c r="H223" s="237"/>
    </row>
    <row r="224" spans="1:8" x14ac:dyDescent="0.2">
      <c r="A224" s="204" t="s">
        <v>520</v>
      </c>
      <c r="B224" s="205" t="s">
        <v>521</v>
      </c>
      <c r="C224" s="169"/>
      <c r="D224" s="176"/>
      <c r="E224" s="171"/>
      <c r="F224" s="211">
        <v>0</v>
      </c>
      <c r="H224" s="237"/>
    </row>
    <row r="225" spans="1:8" x14ac:dyDescent="0.2">
      <c r="A225" s="204" t="s">
        <v>522</v>
      </c>
      <c r="B225" s="205" t="s">
        <v>523</v>
      </c>
      <c r="C225" s="169"/>
      <c r="D225" s="169"/>
      <c r="E225" s="171"/>
      <c r="F225" s="211">
        <v>0</v>
      </c>
      <c r="H225" s="237"/>
    </row>
    <row r="226" spans="1:8" x14ac:dyDescent="0.2">
      <c r="A226" s="204" t="s">
        <v>524</v>
      </c>
      <c r="B226" s="205" t="s">
        <v>525</v>
      </c>
      <c r="C226" s="169"/>
      <c r="D226" s="169"/>
      <c r="E226" s="171"/>
      <c r="F226" s="211">
        <v>0</v>
      </c>
      <c r="H226" s="237"/>
    </row>
    <row r="227" spans="1:8" x14ac:dyDescent="0.2">
      <c r="A227" s="204" t="s">
        <v>526</v>
      </c>
      <c r="B227" s="205" t="s">
        <v>527</v>
      </c>
      <c r="C227" s="169"/>
      <c r="D227" s="169"/>
      <c r="E227" s="171"/>
      <c r="F227" s="211">
        <v>0</v>
      </c>
      <c r="H227" s="237"/>
    </row>
    <row r="228" spans="1:8" x14ac:dyDescent="0.2">
      <c r="A228" s="204" t="s">
        <v>536</v>
      </c>
      <c r="B228" s="205" t="s">
        <v>537</v>
      </c>
      <c r="C228" s="169"/>
      <c r="D228" s="169"/>
      <c r="E228" s="171"/>
      <c r="F228" s="211">
        <v>0</v>
      </c>
      <c r="H228" s="237"/>
    </row>
    <row r="229" spans="1:8" x14ac:dyDescent="0.2">
      <c r="A229" s="204" t="s">
        <v>538</v>
      </c>
      <c r="B229" s="205" t="s">
        <v>539</v>
      </c>
      <c r="C229" s="169"/>
      <c r="D229" s="169"/>
      <c r="E229" s="171"/>
      <c r="F229" s="211">
        <v>0</v>
      </c>
      <c r="H229" s="237"/>
    </row>
    <row r="230" spans="1:8" x14ac:dyDescent="0.2">
      <c r="A230" s="204" t="s">
        <v>540</v>
      </c>
      <c r="B230" s="205" t="s">
        <v>541</v>
      </c>
      <c r="C230" s="169"/>
      <c r="D230" s="169"/>
      <c r="E230" s="171"/>
      <c r="F230" s="211">
        <v>0</v>
      </c>
      <c r="H230" s="237"/>
    </row>
    <row r="231" spans="1:8" x14ac:dyDescent="0.2">
      <c r="A231" s="204" t="s">
        <v>542</v>
      </c>
      <c r="B231" s="205" t="s">
        <v>543</v>
      </c>
      <c r="C231" s="169"/>
      <c r="D231" s="169"/>
      <c r="E231" s="171"/>
      <c r="F231" s="211">
        <v>0</v>
      </c>
      <c r="H231" s="237"/>
    </row>
    <row r="232" spans="1:8" x14ac:dyDescent="0.2">
      <c r="A232" s="203" t="s">
        <v>544</v>
      </c>
      <c r="B232" s="210" t="s">
        <v>545</v>
      </c>
      <c r="C232" s="169"/>
      <c r="D232" s="170">
        <f>SUM(C233:C253)</f>
        <v>330000</v>
      </c>
      <c r="E232" s="171"/>
      <c r="F232" s="211">
        <v>0</v>
      </c>
      <c r="H232" s="237"/>
    </row>
    <row r="233" spans="1:8" x14ac:dyDescent="0.2">
      <c r="A233" s="204" t="s">
        <v>546</v>
      </c>
      <c r="B233" s="205" t="s">
        <v>547</v>
      </c>
      <c r="C233" s="169"/>
      <c r="D233" s="176"/>
      <c r="E233" s="171"/>
      <c r="F233" s="211">
        <v>0</v>
      </c>
      <c r="H233" s="237"/>
    </row>
    <row r="234" spans="1:8" x14ac:dyDescent="0.2">
      <c r="A234" s="204" t="s">
        <v>548</v>
      </c>
      <c r="B234" s="205" t="s">
        <v>549</v>
      </c>
      <c r="C234" s="169"/>
      <c r="D234" s="169"/>
      <c r="E234" s="171"/>
      <c r="F234" s="211">
        <v>0</v>
      </c>
      <c r="H234" s="237"/>
    </row>
    <row r="235" spans="1:8" ht="23.6" x14ac:dyDescent="0.2">
      <c r="A235" s="204" t="s">
        <v>550</v>
      </c>
      <c r="B235" s="205" t="s">
        <v>551</v>
      </c>
      <c r="C235" s="169"/>
      <c r="D235" s="169"/>
      <c r="E235" s="171"/>
      <c r="F235" s="211">
        <v>0</v>
      </c>
      <c r="H235" s="237"/>
    </row>
    <row r="236" spans="1:8" ht="23.6" x14ac:dyDescent="0.2">
      <c r="A236" s="204" t="s">
        <v>552</v>
      </c>
      <c r="B236" s="205" t="s">
        <v>553</v>
      </c>
      <c r="C236" s="169"/>
      <c r="D236" s="169"/>
      <c r="E236" s="171"/>
      <c r="F236" s="211">
        <v>0</v>
      </c>
      <c r="H236" s="237"/>
    </row>
    <row r="237" spans="1:8" ht="23.6" x14ac:dyDescent="0.2">
      <c r="A237" s="204" t="s">
        <v>554</v>
      </c>
      <c r="B237" s="205" t="s">
        <v>555</v>
      </c>
      <c r="C237" s="169"/>
      <c r="D237" s="176"/>
      <c r="E237" s="171"/>
      <c r="F237" s="211">
        <v>0</v>
      </c>
      <c r="H237" s="237"/>
    </row>
    <row r="238" spans="1:8" x14ac:dyDescent="0.2">
      <c r="A238" s="204" t="s">
        <v>556</v>
      </c>
      <c r="B238" s="205" t="s">
        <v>557</v>
      </c>
      <c r="C238" s="169"/>
      <c r="D238" s="169"/>
      <c r="E238" s="171"/>
      <c r="F238" s="211">
        <v>0</v>
      </c>
      <c r="H238" s="237"/>
    </row>
    <row r="239" spans="1:8" x14ac:dyDescent="0.2">
      <c r="A239" s="204" t="s">
        <v>558</v>
      </c>
      <c r="B239" s="205" t="s">
        <v>559</v>
      </c>
      <c r="C239" s="169"/>
      <c r="D239" s="169"/>
      <c r="E239" s="171"/>
      <c r="F239" s="211">
        <v>0</v>
      </c>
      <c r="H239" s="237"/>
    </row>
    <row r="240" spans="1:8" x14ac:dyDescent="0.2">
      <c r="A240" s="204" t="s">
        <v>560</v>
      </c>
      <c r="B240" s="205" t="s">
        <v>561</v>
      </c>
      <c r="C240" s="169"/>
      <c r="D240" s="169"/>
      <c r="E240" s="171"/>
      <c r="F240" s="211">
        <v>0</v>
      </c>
      <c r="H240" s="237"/>
    </row>
    <row r="241" spans="1:8" x14ac:dyDescent="0.2">
      <c r="A241" s="204" t="s">
        <v>562</v>
      </c>
      <c r="B241" s="205" t="s">
        <v>563</v>
      </c>
      <c r="C241" s="169">
        <v>30000</v>
      </c>
      <c r="D241" s="169"/>
      <c r="E241" s="171"/>
      <c r="F241" s="211">
        <v>0</v>
      </c>
      <c r="H241" s="237"/>
    </row>
    <row r="242" spans="1:8" x14ac:dyDescent="0.2">
      <c r="A242" s="204" t="s">
        <v>564</v>
      </c>
      <c r="B242" s="205" t="s">
        <v>565</v>
      </c>
      <c r="C242" s="169"/>
      <c r="D242" s="169"/>
      <c r="E242" s="171"/>
      <c r="F242" s="211">
        <v>0</v>
      </c>
      <c r="H242" s="237"/>
    </row>
    <row r="243" spans="1:8" x14ac:dyDescent="0.2">
      <c r="A243" s="204" t="s">
        <v>566</v>
      </c>
      <c r="B243" s="205" t="s">
        <v>567</v>
      </c>
      <c r="C243" s="169"/>
      <c r="D243" s="169"/>
      <c r="E243" s="171"/>
      <c r="F243" s="211">
        <v>0</v>
      </c>
      <c r="H243" s="237"/>
    </row>
    <row r="244" spans="1:8" x14ac:dyDescent="0.2">
      <c r="A244" s="204" t="s">
        <v>568</v>
      </c>
      <c r="B244" s="205" t="s">
        <v>569</v>
      </c>
      <c r="C244" s="169"/>
      <c r="D244" s="176"/>
      <c r="E244" s="171"/>
      <c r="F244" s="211">
        <v>0</v>
      </c>
      <c r="H244" s="237"/>
    </row>
    <row r="245" spans="1:8" x14ac:dyDescent="0.2">
      <c r="A245" s="204" t="s">
        <v>570</v>
      </c>
      <c r="B245" s="205" t="s">
        <v>571</v>
      </c>
      <c r="C245" s="169"/>
      <c r="D245" s="169"/>
      <c r="E245" s="171"/>
      <c r="F245" s="211">
        <v>0</v>
      </c>
      <c r="H245" s="237"/>
    </row>
    <row r="246" spans="1:8" x14ac:dyDescent="0.2">
      <c r="A246" s="204" t="s">
        <v>572</v>
      </c>
      <c r="B246" s="205" t="s">
        <v>573</v>
      </c>
      <c r="C246" s="169"/>
      <c r="D246" s="176"/>
      <c r="E246" s="171"/>
      <c r="F246" s="211">
        <v>0</v>
      </c>
      <c r="H246" s="237"/>
    </row>
    <row r="247" spans="1:8" x14ac:dyDescent="0.2">
      <c r="A247" s="204" t="s">
        <v>574</v>
      </c>
      <c r="B247" s="205" t="s">
        <v>575</v>
      </c>
      <c r="C247" s="169"/>
      <c r="D247" s="169"/>
      <c r="E247" s="171"/>
      <c r="F247" s="211">
        <v>0</v>
      </c>
      <c r="H247" s="237"/>
    </row>
    <row r="248" spans="1:8" x14ac:dyDescent="0.2">
      <c r="A248" s="204" t="s">
        <v>576</v>
      </c>
      <c r="B248" s="205" t="s">
        <v>577</v>
      </c>
      <c r="C248" s="169"/>
      <c r="D248" s="169"/>
      <c r="E248" s="171"/>
      <c r="F248" s="211">
        <v>0</v>
      </c>
      <c r="H248" s="237"/>
    </row>
    <row r="249" spans="1:8" x14ac:dyDescent="0.2">
      <c r="A249" s="204" t="s">
        <v>578</v>
      </c>
      <c r="B249" s="205" t="s">
        <v>579</v>
      </c>
      <c r="C249" s="169"/>
      <c r="D249" s="169"/>
      <c r="E249" s="171"/>
      <c r="F249" s="211">
        <v>0</v>
      </c>
      <c r="H249" s="237"/>
    </row>
    <row r="250" spans="1:8" x14ac:dyDescent="0.2">
      <c r="A250" s="204" t="s">
        <v>580</v>
      </c>
      <c r="B250" s="205" t="s">
        <v>581</v>
      </c>
      <c r="C250" s="169"/>
      <c r="D250" s="169"/>
      <c r="E250" s="171"/>
      <c r="F250" s="211">
        <v>0</v>
      </c>
      <c r="H250" s="237"/>
    </row>
    <row r="251" spans="1:8" x14ac:dyDescent="0.2">
      <c r="A251" s="204" t="s">
        <v>582</v>
      </c>
      <c r="B251" s="205" t="s">
        <v>583</v>
      </c>
      <c r="C251" s="169"/>
      <c r="D251" s="169"/>
      <c r="E251" s="171"/>
      <c r="F251" s="211">
        <v>0</v>
      </c>
      <c r="H251" s="237"/>
    </row>
    <row r="252" spans="1:8" x14ac:dyDescent="0.2">
      <c r="A252" s="204" t="s">
        <v>584</v>
      </c>
      <c r="B252" s="205" t="s">
        <v>585</v>
      </c>
      <c r="C252" s="169"/>
      <c r="D252" s="176"/>
      <c r="E252" s="171"/>
      <c r="F252" s="211">
        <v>0</v>
      </c>
      <c r="H252" s="237"/>
    </row>
    <row r="253" spans="1:8" x14ac:dyDescent="0.2">
      <c r="A253" s="204" t="s">
        <v>586</v>
      </c>
      <c r="B253" s="205" t="s">
        <v>587</v>
      </c>
      <c r="C253" s="169">
        <v>300000</v>
      </c>
      <c r="D253" s="169"/>
      <c r="E253" s="171"/>
      <c r="F253" s="211">
        <v>0</v>
      </c>
      <c r="H253" s="237"/>
    </row>
    <row r="254" spans="1:8" x14ac:dyDescent="0.2">
      <c r="A254" s="203" t="s">
        <v>588</v>
      </c>
      <c r="B254" s="210" t="s">
        <v>12</v>
      </c>
      <c r="C254" s="169"/>
      <c r="D254" s="170">
        <f>SUM(C255:C272)</f>
        <v>100000</v>
      </c>
      <c r="E254" s="171"/>
      <c r="F254" s="211">
        <v>0</v>
      </c>
      <c r="H254" s="237"/>
    </row>
    <row r="255" spans="1:8" x14ac:dyDescent="0.2">
      <c r="A255" s="204" t="s">
        <v>589</v>
      </c>
      <c r="B255" s="205" t="s">
        <v>590</v>
      </c>
      <c r="C255" s="169"/>
      <c r="D255" s="169"/>
      <c r="E255" s="171"/>
      <c r="F255" s="211">
        <v>0</v>
      </c>
      <c r="H255" s="237"/>
    </row>
    <row r="256" spans="1:8" x14ac:dyDescent="0.2">
      <c r="A256" s="204" t="s">
        <v>591</v>
      </c>
      <c r="B256" s="205" t="s">
        <v>592</v>
      </c>
      <c r="C256" s="169">
        <v>100000</v>
      </c>
      <c r="D256" s="177"/>
      <c r="E256" s="170"/>
      <c r="F256" s="211">
        <v>0</v>
      </c>
      <c r="H256" s="237"/>
    </row>
    <row r="257" spans="1:8" x14ac:dyDescent="0.2">
      <c r="A257" s="204" t="s">
        <v>593</v>
      </c>
      <c r="B257" s="205" t="s">
        <v>594</v>
      </c>
      <c r="C257" s="169"/>
      <c r="D257" s="176"/>
      <c r="E257" s="171"/>
      <c r="F257" s="211">
        <v>0</v>
      </c>
      <c r="H257" s="237"/>
    </row>
    <row r="258" spans="1:8" x14ac:dyDescent="0.2">
      <c r="A258" s="204" t="s">
        <v>595</v>
      </c>
      <c r="B258" s="205" t="s">
        <v>596</v>
      </c>
      <c r="C258" s="169"/>
      <c r="D258" s="169"/>
      <c r="E258" s="171"/>
      <c r="F258" s="211">
        <v>0</v>
      </c>
      <c r="H258" s="237"/>
    </row>
    <row r="259" spans="1:8" x14ac:dyDescent="0.2">
      <c r="A259" s="204" t="s">
        <v>597</v>
      </c>
      <c r="B259" s="205" t="s">
        <v>598</v>
      </c>
      <c r="C259" s="169"/>
      <c r="D259" s="169"/>
      <c r="E259" s="171"/>
      <c r="F259" s="211">
        <v>0</v>
      </c>
      <c r="H259" s="237"/>
    </row>
    <row r="260" spans="1:8" x14ac:dyDescent="0.2">
      <c r="A260" s="204" t="s">
        <v>599</v>
      </c>
      <c r="B260" s="205" t="s">
        <v>600</v>
      </c>
      <c r="C260" s="169"/>
      <c r="D260" s="169"/>
      <c r="E260" s="171"/>
      <c r="F260" s="211">
        <v>0</v>
      </c>
      <c r="H260" s="237"/>
    </row>
    <row r="261" spans="1:8" x14ac:dyDescent="0.2">
      <c r="A261" s="204" t="s">
        <v>601</v>
      </c>
      <c r="B261" s="205" t="s">
        <v>602</v>
      </c>
      <c r="C261" s="169"/>
      <c r="D261" s="169"/>
      <c r="E261" s="171"/>
      <c r="F261" s="211">
        <v>0</v>
      </c>
      <c r="H261" s="237"/>
    </row>
    <row r="262" spans="1:8" x14ac:dyDescent="0.2">
      <c r="A262" s="204" t="s">
        <v>603</v>
      </c>
      <c r="B262" s="205" t="s">
        <v>604</v>
      </c>
      <c r="C262" s="169"/>
      <c r="D262" s="169"/>
      <c r="E262" s="171"/>
      <c r="F262" s="211">
        <v>0</v>
      </c>
      <c r="H262" s="237"/>
    </row>
    <row r="263" spans="1:8" x14ac:dyDescent="0.2">
      <c r="A263" s="204" t="s">
        <v>605</v>
      </c>
      <c r="B263" s="205" t="s">
        <v>606</v>
      </c>
      <c r="C263" s="169"/>
      <c r="D263" s="169"/>
      <c r="E263" s="171"/>
      <c r="F263" s="211">
        <v>0</v>
      </c>
      <c r="H263" s="237"/>
    </row>
    <row r="264" spans="1:8" x14ac:dyDescent="0.2">
      <c r="A264" s="204" t="s">
        <v>607</v>
      </c>
      <c r="B264" s="205" t="s">
        <v>608</v>
      </c>
      <c r="C264" s="169"/>
      <c r="D264" s="176"/>
      <c r="E264" s="171"/>
      <c r="F264" s="211">
        <v>0</v>
      </c>
      <c r="H264" s="237"/>
    </row>
    <row r="265" spans="1:8" x14ac:dyDescent="0.2">
      <c r="A265" s="204" t="s">
        <v>609</v>
      </c>
      <c r="B265" s="205" t="s">
        <v>610</v>
      </c>
      <c r="C265" s="169"/>
      <c r="D265" s="169"/>
      <c r="E265" s="171"/>
      <c r="F265" s="211">
        <v>0</v>
      </c>
      <c r="H265" s="237"/>
    </row>
    <row r="266" spans="1:8" x14ac:dyDescent="0.2">
      <c r="A266" s="204" t="s">
        <v>611</v>
      </c>
      <c r="B266" s="205" t="s">
        <v>612</v>
      </c>
      <c r="C266" s="169"/>
      <c r="D266" s="169"/>
      <c r="E266" s="171"/>
      <c r="F266" s="211">
        <v>0</v>
      </c>
      <c r="H266" s="237"/>
    </row>
    <row r="267" spans="1:8" x14ac:dyDescent="0.2">
      <c r="A267" s="204" t="s">
        <v>613</v>
      </c>
      <c r="B267" s="205" t="s">
        <v>614</v>
      </c>
      <c r="C267" s="169"/>
      <c r="D267" s="169"/>
      <c r="E267" s="171"/>
      <c r="F267" s="211">
        <v>0</v>
      </c>
      <c r="H267" s="237"/>
    </row>
    <row r="268" spans="1:8" x14ac:dyDescent="0.2">
      <c r="A268" s="204" t="s">
        <v>615</v>
      </c>
      <c r="B268" s="205" t="s">
        <v>616</v>
      </c>
      <c r="C268" s="169"/>
      <c r="D268" s="169"/>
      <c r="E268" s="171"/>
      <c r="F268" s="211">
        <v>0</v>
      </c>
      <c r="H268" s="237"/>
    </row>
    <row r="269" spans="1:8" x14ac:dyDescent="0.2">
      <c r="A269" s="204" t="s">
        <v>617</v>
      </c>
      <c r="B269" s="205" t="s">
        <v>618</v>
      </c>
      <c r="C269" s="169"/>
      <c r="D269" s="176"/>
      <c r="E269" s="171"/>
      <c r="F269" s="211">
        <v>0</v>
      </c>
      <c r="H269" s="237"/>
    </row>
    <row r="270" spans="1:8" x14ac:dyDescent="0.2">
      <c r="A270" s="204" t="s">
        <v>619</v>
      </c>
      <c r="B270" s="205" t="s">
        <v>620</v>
      </c>
      <c r="C270" s="169"/>
      <c r="D270" s="169"/>
      <c r="E270" s="171"/>
      <c r="F270" s="211">
        <v>0</v>
      </c>
      <c r="H270" s="237"/>
    </row>
    <row r="271" spans="1:8" x14ac:dyDescent="0.2">
      <c r="A271" s="204" t="s">
        <v>625</v>
      </c>
      <c r="B271" s="205" t="s">
        <v>626</v>
      </c>
      <c r="C271" s="169"/>
      <c r="D271" s="169"/>
      <c r="E271" s="171"/>
      <c r="F271" s="211">
        <v>0</v>
      </c>
      <c r="H271" s="237"/>
    </row>
    <row r="272" spans="1:8" x14ac:dyDescent="0.2">
      <c r="A272" s="204" t="s">
        <v>627</v>
      </c>
      <c r="B272" s="205" t="s">
        <v>628</v>
      </c>
      <c r="C272" s="169"/>
      <c r="D272" s="176"/>
      <c r="E272" s="171"/>
      <c r="F272" s="211">
        <v>0</v>
      </c>
      <c r="H272" s="237"/>
    </row>
    <row r="273" spans="1:8" x14ac:dyDescent="0.2">
      <c r="A273" s="203" t="s">
        <v>629</v>
      </c>
      <c r="B273" s="210" t="s">
        <v>630</v>
      </c>
      <c r="C273" s="169"/>
      <c r="D273" s="170">
        <f>SUM(C274:C291)</f>
        <v>0</v>
      </c>
      <c r="E273" s="171"/>
      <c r="F273" s="211">
        <v>0</v>
      </c>
      <c r="H273" s="237"/>
    </row>
    <row r="274" spans="1:8" x14ac:dyDescent="0.2">
      <c r="A274" s="204" t="s">
        <v>631</v>
      </c>
      <c r="B274" s="205" t="s">
        <v>632</v>
      </c>
      <c r="C274" s="169"/>
      <c r="D274" s="169"/>
      <c r="E274" s="171"/>
      <c r="F274" s="211">
        <v>0</v>
      </c>
      <c r="H274" s="237"/>
    </row>
    <row r="275" spans="1:8" x14ac:dyDescent="0.2">
      <c r="A275" s="204" t="s">
        <v>633</v>
      </c>
      <c r="B275" s="205" t="s">
        <v>634</v>
      </c>
      <c r="C275" s="169"/>
      <c r="D275" s="169"/>
      <c r="E275" s="171"/>
      <c r="F275" s="211">
        <v>0</v>
      </c>
      <c r="H275" s="237"/>
    </row>
    <row r="276" spans="1:8" ht="23.6" x14ac:dyDescent="0.2">
      <c r="A276" s="204" t="s">
        <v>635</v>
      </c>
      <c r="B276" s="205" t="s">
        <v>636</v>
      </c>
      <c r="C276" s="169"/>
      <c r="D276" s="169"/>
      <c r="E276" s="171"/>
      <c r="F276" s="211">
        <v>0</v>
      </c>
      <c r="H276" s="237"/>
    </row>
    <row r="277" spans="1:8" ht="23.6" x14ac:dyDescent="0.2">
      <c r="A277" s="204" t="s">
        <v>637</v>
      </c>
      <c r="B277" s="205" t="s">
        <v>638</v>
      </c>
      <c r="C277" s="169"/>
      <c r="D277" s="169"/>
      <c r="E277" s="171"/>
      <c r="F277" s="211">
        <v>0</v>
      </c>
      <c r="H277" s="237"/>
    </row>
    <row r="278" spans="1:8" ht="23.6" x14ac:dyDescent="0.2">
      <c r="A278" s="204" t="s">
        <v>639</v>
      </c>
      <c r="B278" s="205" t="s">
        <v>640</v>
      </c>
      <c r="C278" s="169"/>
      <c r="D278" s="169"/>
      <c r="E278" s="171"/>
      <c r="F278" s="211">
        <v>0</v>
      </c>
      <c r="H278" s="237"/>
    </row>
    <row r="279" spans="1:8" ht="23.6" x14ac:dyDescent="0.2">
      <c r="A279" s="204" t="s">
        <v>641</v>
      </c>
      <c r="B279" s="205" t="s">
        <v>642</v>
      </c>
      <c r="C279" s="169"/>
      <c r="D279" s="176"/>
      <c r="E279" s="171"/>
      <c r="F279" s="211">
        <v>0</v>
      </c>
      <c r="H279" s="237"/>
    </row>
    <row r="280" spans="1:8" ht="23.6" x14ac:dyDescent="0.2">
      <c r="A280" s="204" t="s">
        <v>643</v>
      </c>
      <c r="B280" s="205" t="s">
        <v>644</v>
      </c>
      <c r="C280" s="169"/>
      <c r="D280" s="169"/>
      <c r="E280" s="171"/>
      <c r="F280" s="211">
        <v>0</v>
      </c>
      <c r="H280" s="237"/>
    </row>
    <row r="281" spans="1:8" ht="23.6" x14ac:dyDescent="0.2">
      <c r="A281" s="204" t="s">
        <v>645</v>
      </c>
      <c r="B281" s="205" t="s">
        <v>646</v>
      </c>
      <c r="C281" s="169"/>
      <c r="D281" s="176"/>
      <c r="E281" s="171"/>
      <c r="F281" s="211">
        <v>0</v>
      </c>
      <c r="H281" s="237"/>
    </row>
    <row r="282" spans="1:8" x14ac:dyDescent="0.2">
      <c r="A282" s="204" t="s">
        <v>647</v>
      </c>
      <c r="B282" s="205" t="s">
        <v>648</v>
      </c>
      <c r="C282" s="169"/>
      <c r="D282" s="169"/>
      <c r="E282" s="171"/>
      <c r="F282" s="211">
        <v>0</v>
      </c>
      <c r="H282" s="237"/>
    </row>
    <row r="283" spans="1:8" x14ac:dyDescent="0.2">
      <c r="A283" s="204" t="s">
        <v>649</v>
      </c>
      <c r="B283" s="205" t="s">
        <v>650</v>
      </c>
      <c r="C283" s="169"/>
      <c r="D283" s="169"/>
      <c r="E283" s="171"/>
      <c r="F283" s="211">
        <v>0</v>
      </c>
      <c r="H283" s="237"/>
    </row>
    <row r="284" spans="1:8" x14ac:dyDescent="0.2">
      <c r="A284" s="204" t="s">
        <v>655</v>
      </c>
      <c r="B284" s="205" t="s">
        <v>656</v>
      </c>
      <c r="C284" s="169"/>
      <c r="D284" s="169"/>
      <c r="E284" s="171"/>
      <c r="F284" s="211">
        <v>0</v>
      </c>
      <c r="H284" s="237"/>
    </row>
    <row r="285" spans="1:8" x14ac:dyDescent="0.2">
      <c r="A285" s="204" t="s">
        <v>657</v>
      </c>
      <c r="B285" s="205" t="s">
        <v>658</v>
      </c>
      <c r="C285" s="169"/>
      <c r="D285" s="169"/>
      <c r="E285" s="171"/>
      <c r="F285" s="211">
        <v>0</v>
      </c>
      <c r="H285" s="237"/>
    </row>
    <row r="286" spans="1:8" ht="23.6" x14ac:dyDescent="0.2">
      <c r="A286" s="204" t="s">
        <v>659</v>
      </c>
      <c r="B286" s="205" t="s">
        <v>660</v>
      </c>
      <c r="C286" s="169"/>
      <c r="D286" s="169"/>
      <c r="E286" s="171"/>
      <c r="F286" s="211">
        <v>0</v>
      </c>
      <c r="H286" s="237"/>
    </row>
    <row r="287" spans="1:8" ht="23.6" x14ac:dyDescent="0.2">
      <c r="A287" s="204" t="s">
        <v>661</v>
      </c>
      <c r="B287" s="205" t="s">
        <v>662</v>
      </c>
      <c r="C287" s="169"/>
      <c r="D287" s="169"/>
      <c r="E287" s="171"/>
      <c r="F287" s="211">
        <v>0</v>
      </c>
      <c r="H287" s="237"/>
    </row>
    <row r="288" spans="1:8" x14ac:dyDescent="0.2">
      <c r="A288" s="204" t="s">
        <v>663</v>
      </c>
      <c r="B288" s="205" t="s">
        <v>664</v>
      </c>
      <c r="C288" s="169"/>
      <c r="D288" s="169"/>
      <c r="E288" s="171"/>
      <c r="F288" s="211">
        <v>0</v>
      </c>
      <c r="H288" s="237"/>
    </row>
    <row r="289" spans="1:8" x14ac:dyDescent="0.2">
      <c r="A289" s="204" t="s">
        <v>665</v>
      </c>
      <c r="B289" s="205" t="s">
        <v>666</v>
      </c>
      <c r="C289" s="169"/>
      <c r="D289" s="169"/>
      <c r="E289" s="171"/>
      <c r="F289" s="211">
        <v>0</v>
      </c>
      <c r="H289" s="237"/>
    </row>
    <row r="290" spans="1:8" x14ac:dyDescent="0.2">
      <c r="A290" s="204" t="s">
        <v>667</v>
      </c>
      <c r="B290" s="205" t="s">
        <v>668</v>
      </c>
      <c r="C290" s="169"/>
      <c r="D290" s="176"/>
      <c r="E290" s="171"/>
      <c r="F290" s="211">
        <v>0</v>
      </c>
      <c r="H290" s="237"/>
    </row>
    <row r="291" spans="1:8" x14ac:dyDescent="0.2">
      <c r="A291" s="204" t="s">
        <v>669</v>
      </c>
      <c r="B291" s="205" t="s">
        <v>670</v>
      </c>
      <c r="C291" s="169"/>
      <c r="D291" s="169"/>
      <c r="E291" s="171"/>
      <c r="F291" s="211">
        <v>0</v>
      </c>
      <c r="H291" s="237"/>
    </row>
    <row r="292" spans="1:8" x14ac:dyDescent="0.2">
      <c r="A292" s="203" t="s">
        <v>671</v>
      </c>
      <c r="B292" s="210" t="s">
        <v>672</v>
      </c>
      <c r="C292" s="169"/>
      <c r="D292" s="170">
        <f>SUM(C293:C308)</f>
        <v>0</v>
      </c>
      <c r="E292" s="171"/>
      <c r="F292" s="211">
        <v>0</v>
      </c>
      <c r="H292" s="237"/>
    </row>
    <row r="293" spans="1:8" ht="23.6" x14ac:dyDescent="0.2">
      <c r="A293" s="204" t="s">
        <v>673</v>
      </c>
      <c r="B293" s="205" t="s">
        <v>674</v>
      </c>
      <c r="C293" s="169"/>
      <c r="D293" s="169"/>
      <c r="E293" s="171"/>
      <c r="F293" s="211">
        <v>0</v>
      </c>
      <c r="H293" s="237"/>
    </row>
    <row r="294" spans="1:8" ht="23.6" x14ac:dyDescent="0.2">
      <c r="A294" s="204" t="s">
        <v>675</v>
      </c>
      <c r="B294" s="205" t="s">
        <v>676</v>
      </c>
      <c r="C294" s="169"/>
      <c r="D294" s="169"/>
      <c r="E294" s="171"/>
      <c r="F294" s="211">
        <v>0</v>
      </c>
      <c r="H294" s="237"/>
    </row>
    <row r="295" spans="1:8" x14ac:dyDescent="0.2">
      <c r="A295" s="204" t="s">
        <v>677</v>
      </c>
      <c r="B295" s="205" t="s">
        <v>678</v>
      </c>
      <c r="C295" s="169"/>
      <c r="D295" s="169"/>
      <c r="E295" s="171"/>
      <c r="F295" s="211">
        <v>0</v>
      </c>
      <c r="H295" s="237"/>
    </row>
    <row r="296" spans="1:8" x14ac:dyDescent="0.2">
      <c r="A296" s="204" t="s">
        <v>679</v>
      </c>
      <c r="B296" s="205" t="s">
        <v>680</v>
      </c>
      <c r="C296" s="169"/>
      <c r="D296" s="169"/>
      <c r="E296" s="171"/>
      <c r="F296" s="211">
        <v>0</v>
      </c>
      <c r="H296" s="237"/>
    </row>
    <row r="297" spans="1:8" ht="23.6" x14ac:dyDescent="0.2">
      <c r="A297" s="204" t="s">
        <v>681</v>
      </c>
      <c r="B297" s="205" t="s">
        <v>682</v>
      </c>
      <c r="C297" s="169"/>
      <c r="D297" s="169"/>
      <c r="E297" s="171"/>
      <c r="F297" s="211">
        <v>0</v>
      </c>
      <c r="H297" s="237"/>
    </row>
    <row r="298" spans="1:8" ht="23.6" x14ac:dyDescent="0.2">
      <c r="A298" s="204" t="s">
        <v>683</v>
      </c>
      <c r="B298" s="205" t="s">
        <v>684</v>
      </c>
      <c r="C298" s="169"/>
      <c r="D298" s="169"/>
      <c r="E298" s="171"/>
      <c r="F298" s="211">
        <v>0</v>
      </c>
      <c r="H298" s="237"/>
    </row>
    <row r="299" spans="1:8" ht="23.6" x14ac:dyDescent="0.2">
      <c r="A299" s="204" t="s">
        <v>685</v>
      </c>
      <c r="B299" s="205" t="s">
        <v>686</v>
      </c>
      <c r="C299" s="169"/>
      <c r="D299" s="169"/>
      <c r="E299" s="171"/>
      <c r="F299" s="211">
        <v>0</v>
      </c>
      <c r="H299" s="237"/>
    </row>
    <row r="300" spans="1:8" ht="23.6" x14ac:dyDescent="0.2">
      <c r="A300" s="204" t="s">
        <v>687</v>
      </c>
      <c r="B300" s="205" t="s">
        <v>688</v>
      </c>
      <c r="C300" s="169"/>
      <c r="D300" s="176"/>
      <c r="E300" s="171"/>
      <c r="F300" s="211">
        <v>0</v>
      </c>
      <c r="H300" s="237"/>
    </row>
    <row r="301" spans="1:8" x14ac:dyDescent="0.2">
      <c r="A301" s="204" t="s">
        <v>689</v>
      </c>
      <c r="B301" s="205" t="s">
        <v>690</v>
      </c>
      <c r="C301" s="169"/>
      <c r="D301" s="169"/>
      <c r="E301" s="171"/>
      <c r="F301" s="211">
        <v>0</v>
      </c>
      <c r="H301" s="237"/>
    </row>
    <row r="302" spans="1:8" x14ac:dyDescent="0.2">
      <c r="A302" s="204" t="s">
        <v>691</v>
      </c>
      <c r="B302" s="205" t="s">
        <v>692</v>
      </c>
      <c r="C302" s="169"/>
      <c r="D302" s="169"/>
      <c r="E302" s="171"/>
      <c r="F302" s="211">
        <v>0</v>
      </c>
      <c r="H302" s="237"/>
    </row>
    <row r="303" spans="1:8" x14ac:dyDescent="0.2">
      <c r="A303" s="204" t="s">
        <v>693</v>
      </c>
      <c r="B303" s="205" t="s">
        <v>694</v>
      </c>
      <c r="C303" s="169"/>
      <c r="D303" s="169"/>
      <c r="E303" s="171"/>
      <c r="F303" s="211">
        <v>0</v>
      </c>
      <c r="H303" s="237"/>
    </row>
    <row r="304" spans="1:8" x14ac:dyDescent="0.2">
      <c r="A304" s="204" t="s">
        <v>695</v>
      </c>
      <c r="B304" s="205" t="s">
        <v>696</v>
      </c>
      <c r="C304" s="169"/>
      <c r="D304" s="169"/>
      <c r="E304" s="171"/>
      <c r="F304" s="211">
        <v>0</v>
      </c>
      <c r="H304" s="237"/>
    </row>
    <row r="305" spans="1:8" ht="23.6" x14ac:dyDescent="0.2">
      <c r="A305" s="204" t="s">
        <v>697</v>
      </c>
      <c r="B305" s="205" t="s">
        <v>698</v>
      </c>
      <c r="C305" s="169"/>
      <c r="D305" s="176"/>
      <c r="E305" s="171"/>
      <c r="F305" s="211">
        <v>0</v>
      </c>
      <c r="H305" s="237"/>
    </row>
    <row r="306" spans="1:8" ht="23.6" x14ac:dyDescent="0.2">
      <c r="A306" s="204" t="s">
        <v>699</v>
      </c>
      <c r="B306" s="205" t="s">
        <v>700</v>
      </c>
      <c r="C306" s="169"/>
      <c r="D306" s="169"/>
      <c r="E306" s="171"/>
      <c r="F306" s="211">
        <v>0</v>
      </c>
      <c r="H306" s="237"/>
    </row>
    <row r="307" spans="1:8" x14ac:dyDescent="0.2">
      <c r="A307" s="204" t="s">
        <v>701</v>
      </c>
      <c r="B307" s="205" t="s">
        <v>702</v>
      </c>
      <c r="C307" s="169"/>
      <c r="D307" s="169"/>
      <c r="E307" s="171"/>
      <c r="F307" s="211">
        <v>0</v>
      </c>
      <c r="H307" s="237"/>
    </row>
    <row r="308" spans="1:8" x14ac:dyDescent="0.2">
      <c r="A308" s="204" t="s">
        <v>703</v>
      </c>
      <c r="B308" s="205" t="s">
        <v>704</v>
      </c>
      <c r="C308" s="169"/>
      <c r="D308" s="169"/>
      <c r="E308" s="171"/>
      <c r="F308" s="211">
        <v>0</v>
      </c>
      <c r="H308" s="237"/>
    </row>
    <row r="309" spans="1:8" x14ac:dyDescent="0.2">
      <c r="A309" s="203" t="s">
        <v>705</v>
      </c>
      <c r="B309" s="210" t="s">
        <v>13</v>
      </c>
      <c r="C309" s="169"/>
      <c r="D309" s="170">
        <f>SUM(C310:C328)</f>
        <v>0</v>
      </c>
      <c r="E309" s="171"/>
      <c r="F309" s="211">
        <v>0</v>
      </c>
      <c r="H309" s="237"/>
    </row>
    <row r="310" spans="1:8" x14ac:dyDescent="0.2">
      <c r="A310" s="204" t="s">
        <v>706</v>
      </c>
      <c r="B310" s="205" t="s">
        <v>707</v>
      </c>
      <c r="C310" s="169"/>
      <c r="D310" s="169"/>
      <c r="E310" s="171"/>
      <c r="F310" s="211">
        <v>0</v>
      </c>
      <c r="H310" s="237"/>
    </row>
    <row r="311" spans="1:8" x14ac:dyDescent="0.2">
      <c r="A311" s="204" t="s">
        <v>708</v>
      </c>
      <c r="B311" s="205" t="s">
        <v>709</v>
      </c>
      <c r="C311" s="169"/>
      <c r="D311" s="169"/>
      <c r="E311" s="171"/>
      <c r="F311" s="211">
        <v>0</v>
      </c>
      <c r="H311" s="237"/>
    </row>
    <row r="312" spans="1:8" x14ac:dyDescent="0.2">
      <c r="A312" s="204" t="s">
        <v>710</v>
      </c>
      <c r="B312" s="205" t="s">
        <v>711</v>
      </c>
      <c r="C312" s="169"/>
      <c r="D312" s="169"/>
      <c r="E312" s="171"/>
      <c r="F312" s="211">
        <v>0</v>
      </c>
      <c r="H312" s="237"/>
    </row>
    <row r="313" spans="1:8" x14ac:dyDescent="0.2">
      <c r="A313" s="204" t="s">
        <v>712</v>
      </c>
      <c r="B313" s="205" t="s">
        <v>713</v>
      </c>
      <c r="C313" s="169"/>
      <c r="D313" s="169"/>
      <c r="E313" s="171"/>
      <c r="F313" s="211">
        <v>0</v>
      </c>
      <c r="H313" s="237"/>
    </row>
    <row r="314" spans="1:8" x14ac:dyDescent="0.2">
      <c r="A314" s="204" t="s">
        <v>714</v>
      </c>
      <c r="B314" s="205" t="s">
        <v>715</v>
      </c>
      <c r="C314" s="169"/>
      <c r="D314" s="169"/>
      <c r="E314" s="171"/>
      <c r="F314" s="211">
        <v>0</v>
      </c>
      <c r="H314" s="237"/>
    </row>
    <row r="315" spans="1:8" x14ac:dyDescent="0.2">
      <c r="A315" s="204" t="s">
        <v>716</v>
      </c>
      <c r="B315" s="205" t="s">
        <v>717</v>
      </c>
      <c r="C315" s="177"/>
      <c r="D315" s="177"/>
      <c r="E315" s="170"/>
      <c r="F315" s="211">
        <v>0</v>
      </c>
      <c r="H315" s="237"/>
    </row>
    <row r="316" spans="1:8" x14ac:dyDescent="0.2">
      <c r="A316" s="204" t="s">
        <v>718</v>
      </c>
      <c r="B316" s="205" t="s">
        <v>719</v>
      </c>
      <c r="C316" s="169"/>
      <c r="D316" s="176"/>
      <c r="E316" s="171"/>
      <c r="F316" s="211">
        <v>0</v>
      </c>
      <c r="H316" s="237"/>
    </row>
    <row r="317" spans="1:8" x14ac:dyDescent="0.2">
      <c r="A317" s="204" t="s">
        <v>720</v>
      </c>
      <c r="B317" s="205" t="s">
        <v>721</v>
      </c>
      <c r="C317" s="169"/>
      <c r="D317" s="169"/>
      <c r="E317" s="171"/>
      <c r="F317" s="211">
        <v>0</v>
      </c>
      <c r="H317" s="237"/>
    </row>
    <row r="318" spans="1:8" x14ac:dyDescent="0.2">
      <c r="A318" s="204" t="s">
        <v>722</v>
      </c>
      <c r="B318" s="205" t="s">
        <v>723</v>
      </c>
      <c r="C318" s="169"/>
      <c r="D318" s="169"/>
      <c r="E318" s="171"/>
      <c r="F318" s="211">
        <v>0</v>
      </c>
      <c r="H318" s="237"/>
    </row>
    <row r="319" spans="1:8" x14ac:dyDescent="0.2">
      <c r="A319" s="204" t="s">
        <v>724</v>
      </c>
      <c r="B319" s="205" t="s">
        <v>725</v>
      </c>
      <c r="C319" s="169"/>
      <c r="D319" s="169"/>
      <c r="E319" s="171"/>
      <c r="F319" s="211">
        <v>0</v>
      </c>
      <c r="H319" s="237"/>
    </row>
    <row r="320" spans="1:8" x14ac:dyDescent="0.2">
      <c r="A320" s="204" t="s">
        <v>726</v>
      </c>
      <c r="B320" s="205" t="s">
        <v>727</v>
      </c>
      <c r="C320" s="169"/>
      <c r="D320" s="169"/>
      <c r="E320" s="171"/>
      <c r="F320" s="211">
        <v>0</v>
      </c>
      <c r="H320" s="237"/>
    </row>
    <row r="321" spans="1:8" x14ac:dyDescent="0.2">
      <c r="A321" s="204" t="s">
        <v>728</v>
      </c>
      <c r="B321" s="205" t="s">
        <v>729</v>
      </c>
      <c r="C321" s="169"/>
      <c r="D321" s="169"/>
      <c r="E321" s="171"/>
      <c r="F321" s="211">
        <v>0</v>
      </c>
      <c r="H321" s="237"/>
    </row>
    <row r="322" spans="1:8" x14ac:dyDescent="0.2">
      <c r="A322" s="204" t="s">
        <v>730</v>
      </c>
      <c r="B322" s="205" t="s">
        <v>731</v>
      </c>
      <c r="C322" s="169"/>
      <c r="D322" s="169"/>
      <c r="E322" s="171"/>
      <c r="F322" s="211">
        <v>0</v>
      </c>
      <c r="H322" s="237"/>
    </row>
    <row r="323" spans="1:8" x14ac:dyDescent="0.2">
      <c r="A323" s="204" t="s">
        <v>732</v>
      </c>
      <c r="B323" s="205" t="s">
        <v>733</v>
      </c>
      <c r="C323" s="169"/>
      <c r="D323" s="169"/>
      <c r="E323" s="171"/>
      <c r="F323" s="211">
        <v>0</v>
      </c>
      <c r="H323" s="237"/>
    </row>
    <row r="324" spans="1:8" x14ac:dyDescent="0.2">
      <c r="A324" s="204" t="s">
        <v>734</v>
      </c>
      <c r="B324" s="205" t="s">
        <v>735</v>
      </c>
      <c r="C324" s="169"/>
      <c r="D324" s="169"/>
      <c r="E324" s="171"/>
      <c r="F324" s="211">
        <v>0</v>
      </c>
      <c r="H324" s="237"/>
    </row>
    <row r="325" spans="1:8" x14ac:dyDescent="0.2">
      <c r="A325" s="204" t="s">
        <v>736</v>
      </c>
      <c r="B325" s="205" t="s">
        <v>737</v>
      </c>
      <c r="C325" s="169"/>
      <c r="D325" s="176"/>
      <c r="E325" s="171"/>
      <c r="F325" s="211">
        <v>0</v>
      </c>
      <c r="H325" s="237"/>
    </row>
    <row r="326" spans="1:8" x14ac:dyDescent="0.2">
      <c r="A326" s="204" t="s">
        <v>738</v>
      </c>
      <c r="B326" s="205" t="s">
        <v>739</v>
      </c>
      <c r="C326" s="169"/>
      <c r="D326" s="169"/>
      <c r="E326" s="171"/>
      <c r="F326" s="211">
        <v>0</v>
      </c>
      <c r="H326" s="237"/>
    </row>
    <row r="327" spans="1:8" x14ac:dyDescent="0.2">
      <c r="A327" s="204" t="s">
        <v>740</v>
      </c>
      <c r="B327" s="205" t="s">
        <v>741</v>
      </c>
      <c r="C327" s="169"/>
      <c r="D327" s="169"/>
      <c r="E327" s="171"/>
      <c r="F327" s="211">
        <v>0</v>
      </c>
      <c r="H327" s="237"/>
    </row>
    <row r="328" spans="1:8" x14ac:dyDescent="0.2">
      <c r="A328" s="204" t="s">
        <v>742</v>
      </c>
      <c r="B328" s="205" t="s">
        <v>743</v>
      </c>
      <c r="C328" s="169"/>
      <c r="D328" s="169"/>
      <c r="E328" s="171"/>
      <c r="F328" s="211">
        <v>0</v>
      </c>
      <c r="H328" s="237"/>
    </row>
    <row r="329" spans="1:8" x14ac:dyDescent="0.2">
      <c r="A329" s="203" t="s">
        <v>744</v>
      </c>
      <c r="B329" s="210" t="s">
        <v>745</v>
      </c>
      <c r="C329" s="169"/>
      <c r="D329" s="170">
        <f>SUM(C330:C342)</f>
        <v>0</v>
      </c>
      <c r="E329" s="171"/>
      <c r="F329" s="211">
        <v>0</v>
      </c>
      <c r="H329" s="237"/>
    </row>
    <row r="330" spans="1:8" x14ac:dyDescent="0.2">
      <c r="A330" s="204" t="s">
        <v>746</v>
      </c>
      <c r="B330" s="205" t="s">
        <v>747</v>
      </c>
      <c r="C330" s="169"/>
      <c r="D330" s="169"/>
      <c r="E330" s="171"/>
      <c r="F330" s="211">
        <v>0</v>
      </c>
      <c r="H330" s="237"/>
    </row>
    <row r="331" spans="1:8" x14ac:dyDescent="0.2">
      <c r="A331" s="204" t="s">
        <v>748</v>
      </c>
      <c r="B331" s="205" t="s">
        <v>749</v>
      </c>
      <c r="C331" s="169"/>
      <c r="D331" s="169"/>
      <c r="E331" s="171"/>
      <c r="F331" s="211">
        <v>0</v>
      </c>
      <c r="H331" s="237"/>
    </row>
    <row r="332" spans="1:8" x14ac:dyDescent="0.2">
      <c r="A332" s="204" t="s">
        <v>750</v>
      </c>
      <c r="B332" s="205" t="s">
        <v>751</v>
      </c>
      <c r="C332" s="169"/>
      <c r="D332" s="169"/>
      <c r="E332" s="171"/>
      <c r="F332" s="211">
        <v>0</v>
      </c>
      <c r="H332" s="237"/>
    </row>
    <row r="333" spans="1:8" x14ac:dyDescent="0.2">
      <c r="A333" s="204" t="s">
        <v>752</v>
      </c>
      <c r="B333" s="205" t="s">
        <v>753</v>
      </c>
      <c r="C333" s="169"/>
      <c r="D333" s="169"/>
      <c r="E333" s="171"/>
      <c r="F333" s="211">
        <v>0</v>
      </c>
      <c r="H333" s="237"/>
    </row>
    <row r="334" spans="1:8" x14ac:dyDescent="0.2">
      <c r="A334" s="204" t="s">
        <v>754</v>
      </c>
      <c r="B334" s="205" t="s">
        <v>755</v>
      </c>
      <c r="C334" s="169"/>
      <c r="D334" s="176"/>
      <c r="E334" s="171"/>
      <c r="F334" s="211">
        <v>0</v>
      </c>
      <c r="H334" s="237"/>
    </row>
    <row r="335" spans="1:8" x14ac:dyDescent="0.2">
      <c r="A335" s="204" t="s">
        <v>756</v>
      </c>
      <c r="B335" s="205" t="s">
        <v>757</v>
      </c>
      <c r="C335" s="169"/>
      <c r="D335" s="169"/>
      <c r="E335" s="171"/>
      <c r="F335" s="211">
        <v>0</v>
      </c>
      <c r="H335" s="237"/>
    </row>
    <row r="336" spans="1:8" x14ac:dyDescent="0.2">
      <c r="A336" s="204" t="s">
        <v>758</v>
      </c>
      <c r="B336" s="205" t="s">
        <v>759</v>
      </c>
      <c r="C336" s="169"/>
      <c r="D336" s="169"/>
      <c r="E336" s="171"/>
      <c r="F336" s="211">
        <v>0</v>
      </c>
      <c r="H336" s="237"/>
    </row>
    <row r="337" spans="1:8" x14ac:dyDescent="0.2">
      <c r="A337" s="204" t="s">
        <v>760</v>
      </c>
      <c r="B337" s="205" t="s">
        <v>761</v>
      </c>
      <c r="C337" s="177"/>
      <c r="D337" s="177"/>
      <c r="E337" s="170"/>
      <c r="F337" s="211">
        <v>0</v>
      </c>
      <c r="H337" s="237"/>
    </row>
    <row r="338" spans="1:8" x14ac:dyDescent="0.2">
      <c r="A338" s="204" t="s">
        <v>762</v>
      </c>
      <c r="B338" s="205" t="s">
        <v>763</v>
      </c>
      <c r="C338" s="169"/>
      <c r="D338" s="176"/>
      <c r="E338" s="171"/>
      <c r="F338" s="211">
        <v>0</v>
      </c>
      <c r="H338" s="237"/>
    </row>
    <row r="339" spans="1:8" x14ac:dyDescent="0.2">
      <c r="A339" s="204" t="s">
        <v>764</v>
      </c>
      <c r="B339" s="205" t="s">
        <v>765</v>
      </c>
      <c r="C339" s="169"/>
      <c r="D339" s="169"/>
      <c r="E339" s="171"/>
      <c r="F339" s="211">
        <v>0</v>
      </c>
      <c r="H339" s="237"/>
    </row>
    <row r="340" spans="1:8" x14ac:dyDescent="0.2">
      <c r="A340" s="204" t="s">
        <v>766</v>
      </c>
      <c r="B340" s="205" t="s">
        <v>767</v>
      </c>
      <c r="C340" s="169"/>
      <c r="D340" s="169"/>
      <c r="E340" s="171"/>
      <c r="F340" s="211">
        <v>0</v>
      </c>
      <c r="H340" s="237"/>
    </row>
    <row r="341" spans="1:8" x14ac:dyDescent="0.2">
      <c r="A341" s="204" t="s">
        <v>768</v>
      </c>
      <c r="B341" s="205" t="s">
        <v>769</v>
      </c>
      <c r="C341" s="169"/>
      <c r="D341" s="176"/>
      <c r="E341" s="171"/>
      <c r="F341" s="211">
        <v>0</v>
      </c>
      <c r="H341" s="237"/>
    </row>
    <row r="342" spans="1:8" ht="23.6" x14ac:dyDescent="0.2">
      <c r="A342" s="204" t="s">
        <v>770</v>
      </c>
      <c r="B342" s="205" t="s">
        <v>771</v>
      </c>
      <c r="C342" s="169"/>
      <c r="D342" s="169"/>
      <c r="E342" s="171"/>
      <c r="F342" s="211">
        <v>0</v>
      </c>
      <c r="H342" s="237"/>
    </row>
    <row r="343" spans="1:8" x14ac:dyDescent="0.2">
      <c r="A343" s="203" t="s">
        <v>772</v>
      </c>
      <c r="B343" s="210" t="s">
        <v>14</v>
      </c>
      <c r="C343" s="169"/>
      <c r="D343" s="170">
        <f>SUM(C344:C361)</f>
        <v>0</v>
      </c>
      <c r="E343" s="171"/>
      <c r="F343" s="211">
        <v>0</v>
      </c>
      <c r="H343" s="237"/>
    </row>
    <row r="344" spans="1:8" x14ac:dyDescent="0.2">
      <c r="A344" s="204" t="s">
        <v>773</v>
      </c>
      <c r="B344" s="205" t="s">
        <v>774</v>
      </c>
      <c r="C344" s="169"/>
      <c r="D344" s="169"/>
      <c r="E344" s="171"/>
      <c r="F344" s="211">
        <v>0</v>
      </c>
      <c r="H344" s="237"/>
    </row>
    <row r="345" spans="1:8" x14ac:dyDescent="0.2">
      <c r="A345" s="204" t="s">
        <v>775</v>
      </c>
      <c r="B345" s="205" t="s">
        <v>776</v>
      </c>
      <c r="C345" s="169"/>
      <c r="D345" s="169"/>
      <c r="E345" s="171"/>
      <c r="F345" s="211">
        <v>0</v>
      </c>
      <c r="H345" s="237"/>
    </row>
    <row r="346" spans="1:8" x14ac:dyDescent="0.2">
      <c r="A346" s="204" t="s">
        <v>777</v>
      </c>
      <c r="B346" s="205" t="s">
        <v>778</v>
      </c>
      <c r="C346" s="169"/>
      <c r="D346" s="169"/>
      <c r="E346" s="171"/>
      <c r="F346" s="211">
        <v>0</v>
      </c>
      <c r="H346" s="237"/>
    </row>
    <row r="347" spans="1:8" x14ac:dyDescent="0.2">
      <c r="A347" s="204" t="s">
        <v>779</v>
      </c>
      <c r="B347" s="205" t="s">
        <v>780</v>
      </c>
      <c r="C347" s="169"/>
      <c r="D347" s="169"/>
      <c r="E347" s="171"/>
      <c r="F347" s="211">
        <v>0</v>
      </c>
      <c r="H347" s="237"/>
    </row>
    <row r="348" spans="1:8" x14ac:dyDescent="0.2">
      <c r="A348" s="204" t="s">
        <v>781</v>
      </c>
      <c r="B348" s="205" t="s">
        <v>782</v>
      </c>
      <c r="C348" s="169"/>
      <c r="D348" s="169"/>
      <c r="E348" s="171"/>
      <c r="F348" s="211">
        <v>0</v>
      </c>
      <c r="H348" s="237"/>
    </row>
    <row r="349" spans="1:8" x14ac:dyDescent="0.2">
      <c r="A349" s="204" t="s">
        <v>783</v>
      </c>
      <c r="B349" s="205" t="s">
        <v>784</v>
      </c>
      <c r="C349" s="169"/>
      <c r="D349" s="169"/>
      <c r="E349" s="171"/>
      <c r="F349" s="211">
        <v>0</v>
      </c>
      <c r="H349" s="237"/>
    </row>
    <row r="350" spans="1:8" x14ac:dyDescent="0.2">
      <c r="A350" s="204" t="s">
        <v>785</v>
      </c>
      <c r="B350" s="205" t="s">
        <v>786</v>
      </c>
      <c r="C350" s="169"/>
      <c r="D350" s="169"/>
      <c r="E350" s="171"/>
      <c r="F350" s="211">
        <v>0</v>
      </c>
      <c r="H350" s="237"/>
    </row>
    <row r="351" spans="1:8" x14ac:dyDescent="0.2">
      <c r="A351" s="204" t="s">
        <v>787</v>
      </c>
      <c r="B351" s="205" t="s">
        <v>788</v>
      </c>
      <c r="C351" s="169"/>
      <c r="D351" s="176"/>
      <c r="E351" s="171"/>
      <c r="F351" s="211">
        <v>0</v>
      </c>
      <c r="H351" s="237"/>
    </row>
    <row r="352" spans="1:8" x14ac:dyDescent="0.2">
      <c r="A352" s="204" t="s">
        <v>793</v>
      </c>
      <c r="B352" s="205" t="s">
        <v>794</v>
      </c>
      <c r="C352" s="169"/>
      <c r="D352" s="169"/>
      <c r="E352" s="171"/>
      <c r="F352" s="211">
        <v>0</v>
      </c>
      <c r="H352" s="237"/>
    </row>
    <row r="353" spans="1:8" x14ac:dyDescent="0.2">
      <c r="A353" s="204" t="s">
        <v>795</v>
      </c>
      <c r="B353" s="205" t="s">
        <v>796</v>
      </c>
      <c r="C353" s="169"/>
      <c r="D353" s="169"/>
      <c r="E353" s="171"/>
      <c r="F353" s="211">
        <v>0</v>
      </c>
      <c r="H353" s="237"/>
    </row>
    <row r="354" spans="1:8" x14ac:dyDescent="0.2">
      <c r="A354" s="204" t="s">
        <v>797</v>
      </c>
      <c r="B354" s="205" t="s">
        <v>798</v>
      </c>
      <c r="C354" s="169"/>
      <c r="D354" s="169"/>
      <c r="E354" s="171"/>
      <c r="F354" s="211">
        <v>0</v>
      </c>
      <c r="H354" s="237"/>
    </row>
    <row r="355" spans="1:8" x14ac:dyDescent="0.2">
      <c r="A355" s="204" t="s">
        <v>799</v>
      </c>
      <c r="B355" s="205" t="s">
        <v>800</v>
      </c>
      <c r="C355" s="169"/>
      <c r="D355" s="169"/>
      <c r="E355" s="171"/>
      <c r="F355" s="211">
        <v>0</v>
      </c>
      <c r="H355" s="237"/>
    </row>
    <row r="356" spans="1:8" x14ac:dyDescent="0.2">
      <c r="A356" s="204" t="s">
        <v>801</v>
      </c>
      <c r="B356" s="205" t="s">
        <v>802</v>
      </c>
      <c r="C356" s="169"/>
      <c r="D356" s="169"/>
      <c r="E356" s="171"/>
      <c r="F356" s="211">
        <v>0</v>
      </c>
      <c r="H356" s="237"/>
    </row>
    <row r="357" spans="1:8" x14ac:dyDescent="0.2">
      <c r="A357" s="204" t="s">
        <v>803</v>
      </c>
      <c r="B357" s="205" t="s">
        <v>804</v>
      </c>
      <c r="C357" s="169"/>
      <c r="D357" s="169"/>
      <c r="E357" s="171"/>
      <c r="F357" s="211">
        <v>0</v>
      </c>
      <c r="H357" s="237"/>
    </row>
    <row r="358" spans="1:8" x14ac:dyDescent="0.2">
      <c r="A358" s="204" t="s">
        <v>809</v>
      </c>
      <c r="B358" s="205" t="s">
        <v>14</v>
      </c>
      <c r="C358" s="169"/>
      <c r="D358" s="176"/>
      <c r="E358" s="171"/>
      <c r="F358" s="211">
        <v>0</v>
      </c>
      <c r="H358" s="237"/>
    </row>
    <row r="359" spans="1:8" x14ac:dyDescent="0.2">
      <c r="A359" s="204" t="s">
        <v>810</v>
      </c>
      <c r="B359" s="205" t="s">
        <v>811</v>
      </c>
      <c r="C359" s="169"/>
      <c r="D359" s="169"/>
      <c r="E359" s="171"/>
      <c r="F359" s="211">
        <v>0</v>
      </c>
      <c r="H359" s="237"/>
    </row>
    <row r="360" spans="1:8" x14ac:dyDescent="0.2">
      <c r="A360" s="204" t="s">
        <v>812</v>
      </c>
      <c r="B360" s="205" t="s">
        <v>813</v>
      </c>
      <c r="C360" s="169"/>
      <c r="D360" s="169"/>
      <c r="E360" s="171"/>
      <c r="F360" s="211">
        <v>0</v>
      </c>
      <c r="H360" s="237"/>
    </row>
    <row r="361" spans="1:8" ht="12.45" x14ac:dyDescent="0.2">
      <c r="A361" s="206" t="s">
        <v>814</v>
      </c>
      <c r="B361" s="208" t="s">
        <v>15</v>
      </c>
      <c r="C361" s="167"/>
      <c r="D361" s="167"/>
      <c r="E361" s="168">
        <f>SUM(D362:D389)</f>
        <v>0</v>
      </c>
      <c r="F361" s="209">
        <v>0</v>
      </c>
      <c r="H361" s="233"/>
    </row>
    <row r="362" spans="1:8" ht="12.45" x14ac:dyDescent="0.2">
      <c r="A362" s="203" t="s">
        <v>815</v>
      </c>
      <c r="B362" s="210" t="s">
        <v>816</v>
      </c>
      <c r="C362" s="169"/>
      <c r="D362" s="170">
        <f>SUM(C363:C367)</f>
        <v>0</v>
      </c>
      <c r="E362" s="171"/>
      <c r="F362" s="211">
        <v>0</v>
      </c>
      <c r="H362" s="233"/>
    </row>
    <row r="363" spans="1:8" ht="12.45" x14ac:dyDescent="0.2">
      <c r="A363" s="204" t="s">
        <v>831</v>
      </c>
      <c r="B363" s="205" t="s">
        <v>832</v>
      </c>
      <c r="C363" s="169"/>
      <c r="D363" s="169"/>
      <c r="E363" s="171"/>
      <c r="F363" s="211">
        <v>0</v>
      </c>
      <c r="H363" s="233"/>
    </row>
    <row r="364" spans="1:8" ht="12.45" x14ac:dyDescent="0.2">
      <c r="A364" s="204" t="s">
        <v>833</v>
      </c>
      <c r="B364" s="205" t="s">
        <v>834</v>
      </c>
      <c r="C364" s="169"/>
      <c r="D364" s="169"/>
      <c r="E364" s="171"/>
      <c r="F364" s="211">
        <v>0</v>
      </c>
      <c r="H364" s="233"/>
    </row>
    <row r="365" spans="1:8" ht="23.6" x14ac:dyDescent="0.2">
      <c r="A365" s="204" t="s">
        <v>835</v>
      </c>
      <c r="B365" s="205" t="s">
        <v>836</v>
      </c>
      <c r="C365" s="169"/>
      <c r="D365" s="169"/>
      <c r="E365" s="171"/>
      <c r="F365" s="211">
        <v>0</v>
      </c>
      <c r="H365" s="233"/>
    </row>
    <row r="366" spans="1:8" ht="23.6" x14ac:dyDescent="0.2">
      <c r="A366" s="204" t="s">
        <v>837</v>
      </c>
      <c r="B366" s="205" t="s">
        <v>838</v>
      </c>
      <c r="C366" s="169"/>
      <c r="D366" s="169"/>
      <c r="E366" s="171"/>
      <c r="F366" s="211">
        <v>0</v>
      </c>
      <c r="H366" s="233"/>
    </row>
    <row r="367" spans="1:8" ht="12.45" x14ac:dyDescent="0.2">
      <c r="A367" s="204" t="s">
        <v>839</v>
      </c>
      <c r="B367" s="205" t="s">
        <v>840</v>
      </c>
      <c r="C367" s="169"/>
      <c r="D367" s="169"/>
      <c r="E367" s="171"/>
      <c r="F367" s="211">
        <v>0</v>
      </c>
      <c r="H367" s="233"/>
    </row>
    <row r="368" spans="1:8" ht="12.45" x14ac:dyDescent="0.2">
      <c r="A368" s="203" t="s">
        <v>909</v>
      </c>
      <c r="B368" s="210" t="s">
        <v>20</v>
      </c>
      <c r="C368" s="169"/>
      <c r="D368" s="170">
        <f>SUM(C369:C384)</f>
        <v>0</v>
      </c>
      <c r="E368" s="171"/>
      <c r="F368" s="211">
        <v>0</v>
      </c>
      <c r="H368" s="233"/>
    </row>
    <row r="369" spans="1:8" ht="12.45" x14ac:dyDescent="0.2">
      <c r="A369" s="204" t="s">
        <v>910</v>
      </c>
      <c r="B369" s="205" t="s">
        <v>911</v>
      </c>
      <c r="C369" s="169"/>
      <c r="D369" s="169"/>
      <c r="E369" s="171"/>
      <c r="F369" s="211">
        <v>0</v>
      </c>
      <c r="H369" s="233"/>
    </row>
    <row r="370" spans="1:8" x14ac:dyDescent="0.2">
      <c r="A370" s="204" t="s">
        <v>912</v>
      </c>
      <c r="B370" s="205" t="s">
        <v>913</v>
      </c>
      <c r="C370" s="169"/>
      <c r="D370" s="169"/>
      <c r="E370" s="171"/>
      <c r="F370" s="211">
        <v>0</v>
      </c>
    </row>
    <row r="371" spans="1:8" x14ac:dyDescent="0.2">
      <c r="A371" s="204" t="s">
        <v>914</v>
      </c>
      <c r="B371" s="205" t="s">
        <v>915</v>
      </c>
      <c r="C371" s="169"/>
      <c r="D371" s="169"/>
      <c r="E371" s="171"/>
      <c r="F371" s="211">
        <v>0</v>
      </c>
    </row>
    <row r="372" spans="1:8" x14ac:dyDescent="0.2">
      <c r="A372" s="204" t="s">
        <v>916</v>
      </c>
      <c r="B372" s="205" t="s">
        <v>917</v>
      </c>
      <c r="C372" s="169"/>
      <c r="D372" s="169"/>
      <c r="E372" s="171"/>
      <c r="F372" s="211">
        <v>0</v>
      </c>
    </row>
    <row r="373" spans="1:8" x14ac:dyDescent="0.2">
      <c r="A373" s="204" t="s">
        <v>918</v>
      </c>
      <c r="B373" s="205" t="s">
        <v>919</v>
      </c>
      <c r="C373" s="169"/>
      <c r="D373" s="169"/>
      <c r="E373" s="171"/>
      <c r="F373" s="211">
        <v>0</v>
      </c>
    </row>
    <row r="374" spans="1:8" x14ac:dyDescent="0.2">
      <c r="A374" s="204" t="s">
        <v>920</v>
      </c>
      <c r="B374" s="205" t="s">
        <v>921</v>
      </c>
      <c r="C374" s="169"/>
      <c r="D374" s="169"/>
      <c r="E374" s="171"/>
      <c r="F374" s="211">
        <v>0</v>
      </c>
    </row>
    <row r="375" spans="1:8" x14ac:dyDescent="0.2">
      <c r="A375" s="204" t="s">
        <v>922</v>
      </c>
      <c r="B375" s="205" t="s">
        <v>923</v>
      </c>
      <c r="C375" s="169"/>
      <c r="D375" s="169"/>
      <c r="E375" s="171"/>
      <c r="F375" s="211">
        <v>0</v>
      </c>
    </row>
    <row r="376" spans="1:8" x14ac:dyDescent="0.2">
      <c r="A376" s="204" t="s">
        <v>924</v>
      </c>
      <c r="B376" s="205" t="s">
        <v>925</v>
      </c>
      <c r="C376" s="169"/>
      <c r="D376" s="169"/>
      <c r="E376" s="171"/>
      <c r="F376" s="211">
        <v>0</v>
      </c>
    </row>
    <row r="377" spans="1:8" x14ac:dyDescent="0.2">
      <c r="A377" s="204" t="s">
        <v>926</v>
      </c>
      <c r="B377" s="205" t="s">
        <v>927</v>
      </c>
      <c r="C377" s="169"/>
      <c r="D377" s="169"/>
      <c r="E377" s="171"/>
      <c r="F377" s="211">
        <v>0</v>
      </c>
    </row>
    <row r="378" spans="1:8" x14ac:dyDescent="0.2">
      <c r="A378" s="204" t="s">
        <v>928</v>
      </c>
      <c r="B378" s="205" t="s">
        <v>929</v>
      </c>
      <c r="C378" s="169"/>
      <c r="D378" s="176"/>
      <c r="E378" s="171"/>
      <c r="F378" s="211">
        <v>0</v>
      </c>
    </row>
    <row r="379" spans="1:8" x14ac:dyDescent="0.2">
      <c r="A379" s="204" t="s">
        <v>930</v>
      </c>
      <c r="B379" s="205" t="s">
        <v>931</v>
      </c>
      <c r="C379" s="169"/>
      <c r="D379" s="169"/>
      <c r="E379" s="171"/>
      <c r="F379" s="211">
        <v>0</v>
      </c>
    </row>
    <row r="380" spans="1:8" x14ac:dyDescent="0.2">
      <c r="A380" s="204" t="s">
        <v>932</v>
      </c>
      <c r="B380" s="205" t="s">
        <v>933</v>
      </c>
      <c r="C380" s="169"/>
      <c r="D380" s="169"/>
      <c r="E380" s="171"/>
      <c r="F380" s="211">
        <v>0</v>
      </c>
    </row>
    <row r="381" spans="1:8" x14ac:dyDescent="0.2">
      <c r="A381" s="204" t="s">
        <v>934</v>
      </c>
      <c r="B381" s="205" t="s">
        <v>935</v>
      </c>
      <c r="C381" s="169"/>
      <c r="D381" s="176"/>
      <c r="E381" s="171"/>
      <c r="F381" s="211">
        <v>0</v>
      </c>
    </row>
    <row r="382" spans="1:8" x14ac:dyDescent="0.2">
      <c r="A382" s="204" t="s">
        <v>936</v>
      </c>
      <c r="B382" s="205" t="s">
        <v>937</v>
      </c>
      <c r="C382" s="169"/>
      <c r="D382" s="169"/>
      <c r="E382" s="171"/>
      <c r="F382" s="211">
        <v>0</v>
      </c>
    </row>
    <row r="383" spans="1:8" x14ac:dyDescent="0.2">
      <c r="A383" s="204" t="s">
        <v>938</v>
      </c>
      <c r="B383" s="205" t="s">
        <v>939</v>
      </c>
      <c r="C383" s="169"/>
      <c r="D383" s="169"/>
      <c r="E383" s="171"/>
      <c r="F383" s="211">
        <v>0</v>
      </c>
    </row>
    <row r="384" spans="1:8" x14ac:dyDescent="0.2">
      <c r="A384" s="204" t="s">
        <v>940</v>
      </c>
      <c r="B384" s="205" t="s">
        <v>941</v>
      </c>
      <c r="C384" s="169"/>
      <c r="D384" s="169"/>
      <c r="E384" s="171"/>
      <c r="F384" s="211">
        <v>0</v>
      </c>
    </row>
    <row r="385" spans="1:8" x14ac:dyDescent="0.2">
      <c r="A385" s="203" t="s">
        <v>942</v>
      </c>
      <c r="B385" s="210" t="s">
        <v>21</v>
      </c>
      <c r="C385" s="177"/>
      <c r="D385" s="170">
        <f>SUM(C386:C389)</f>
        <v>0</v>
      </c>
      <c r="E385" s="170"/>
      <c r="F385" s="211">
        <v>0</v>
      </c>
    </row>
    <row r="386" spans="1:8" ht="12.45" x14ac:dyDescent="0.2">
      <c r="A386" s="204" t="s">
        <v>943</v>
      </c>
      <c r="B386" s="205" t="s">
        <v>944</v>
      </c>
      <c r="C386" s="169"/>
      <c r="D386" s="176"/>
      <c r="E386" s="171"/>
      <c r="F386" s="211">
        <v>0</v>
      </c>
      <c r="H386" s="233"/>
    </row>
    <row r="387" spans="1:8" ht="12.45" x14ac:dyDescent="0.2">
      <c r="A387" s="204" t="s">
        <v>945</v>
      </c>
      <c r="B387" s="205" t="s">
        <v>946</v>
      </c>
      <c r="C387" s="169"/>
      <c r="D387" s="169"/>
      <c r="E387" s="171"/>
      <c r="F387" s="211">
        <v>0</v>
      </c>
      <c r="H387" s="233"/>
    </row>
    <row r="388" spans="1:8" ht="12.45" x14ac:dyDescent="0.2">
      <c r="A388" s="204" t="s">
        <v>947</v>
      </c>
      <c r="B388" s="205" t="s">
        <v>948</v>
      </c>
      <c r="C388" s="169"/>
      <c r="D388" s="169"/>
      <c r="E388" s="171"/>
      <c r="F388" s="211">
        <v>0</v>
      </c>
      <c r="H388" s="233"/>
    </row>
    <row r="389" spans="1:8" ht="12.45" x14ac:dyDescent="0.2">
      <c r="A389" s="204" t="s">
        <v>949</v>
      </c>
      <c r="B389" s="205" t="s">
        <v>950</v>
      </c>
      <c r="C389" s="169"/>
      <c r="D389" s="169"/>
      <c r="E389" s="171"/>
      <c r="F389" s="211">
        <v>0</v>
      </c>
      <c r="H389" s="233"/>
    </row>
    <row r="390" spans="1:8" ht="12.45" x14ac:dyDescent="0.2">
      <c r="A390" s="219">
        <v>2</v>
      </c>
      <c r="B390" s="220" t="s">
        <v>1655</v>
      </c>
      <c r="C390" s="172"/>
      <c r="D390" s="173"/>
      <c r="E390" s="174">
        <f>SUM(E391:E484)</f>
        <v>1526000</v>
      </c>
      <c r="F390" s="219"/>
      <c r="H390" s="233"/>
    </row>
    <row r="391" spans="1:8" ht="12.45" x14ac:dyDescent="0.2">
      <c r="A391" s="206" t="s">
        <v>989</v>
      </c>
      <c r="B391" s="208" t="s">
        <v>990</v>
      </c>
      <c r="C391" s="167"/>
      <c r="D391" s="167"/>
      <c r="E391" s="168">
        <f>SUM(D392:D484)</f>
        <v>1526000</v>
      </c>
      <c r="F391" s="209">
        <v>0</v>
      </c>
      <c r="H391" s="233"/>
    </row>
    <row r="392" spans="1:8" x14ac:dyDescent="0.2">
      <c r="A392" s="203" t="s">
        <v>991</v>
      </c>
      <c r="B392" s="210" t="s">
        <v>992</v>
      </c>
      <c r="C392" s="169"/>
      <c r="D392" s="170">
        <f>SUM(C393:C404)</f>
        <v>396000</v>
      </c>
      <c r="E392" s="171"/>
      <c r="F392" s="211">
        <v>0</v>
      </c>
      <c r="H392" s="237"/>
    </row>
    <row r="393" spans="1:8" x14ac:dyDescent="0.2">
      <c r="A393" s="204" t="s">
        <v>993</v>
      </c>
      <c r="B393" s="205" t="s">
        <v>994</v>
      </c>
      <c r="C393" s="169"/>
      <c r="D393" s="169"/>
      <c r="E393" s="171"/>
      <c r="F393" s="211">
        <v>0</v>
      </c>
      <c r="H393" s="237"/>
    </row>
    <row r="394" spans="1:8" x14ac:dyDescent="0.2">
      <c r="A394" s="204" t="s">
        <v>995</v>
      </c>
      <c r="B394" s="205" t="s">
        <v>996</v>
      </c>
      <c r="C394" s="169">
        <v>200000</v>
      </c>
      <c r="D394" s="176"/>
      <c r="E394" s="171"/>
      <c r="F394" s="211">
        <v>0</v>
      </c>
      <c r="H394" s="237"/>
    </row>
    <row r="395" spans="1:8" x14ac:dyDescent="0.2">
      <c r="A395" s="204" t="s">
        <v>997</v>
      </c>
      <c r="B395" s="205" t="s">
        <v>998</v>
      </c>
      <c r="C395" s="169"/>
      <c r="D395" s="169"/>
      <c r="E395" s="171"/>
      <c r="F395" s="211">
        <v>0</v>
      </c>
      <c r="H395" s="237"/>
    </row>
    <row r="396" spans="1:8" x14ac:dyDescent="0.2">
      <c r="A396" s="204" t="s">
        <v>999</v>
      </c>
      <c r="B396" s="205" t="s">
        <v>1000</v>
      </c>
      <c r="C396" s="169">
        <v>50000</v>
      </c>
      <c r="D396" s="169"/>
      <c r="E396" s="171"/>
      <c r="F396" s="211">
        <v>0</v>
      </c>
      <c r="H396" s="237"/>
    </row>
    <row r="397" spans="1:8" x14ac:dyDescent="0.2">
      <c r="A397" s="204" t="s">
        <v>1001</v>
      </c>
      <c r="B397" s="205" t="s">
        <v>1002</v>
      </c>
      <c r="C397" s="169"/>
      <c r="D397" s="169"/>
      <c r="E397" s="171"/>
      <c r="F397" s="211">
        <v>0</v>
      </c>
      <c r="H397" s="237"/>
    </row>
    <row r="398" spans="1:8" x14ac:dyDescent="0.2">
      <c r="A398" s="204" t="s">
        <v>1003</v>
      </c>
      <c r="B398" s="205" t="s">
        <v>1004</v>
      </c>
      <c r="C398" s="169"/>
      <c r="D398" s="169"/>
      <c r="E398" s="171"/>
      <c r="F398" s="211">
        <v>0</v>
      </c>
      <c r="H398" s="237"/>
    </row>
    <row r="399" spans="1:8" x14ac:dyDescent="0.2">
      <c r="A399" s="204" t="s">
        <v>1005</v>
      </c>
      <c r="B399" s="205" t="s">
        <v>1006</v>
      </c>
      <c r="C399" s="169"/>
      <c r="D399" s="169"/>
      <c r="E399" s="171"/>
      <c r="F399" s="211">
        <v>0</v>
      </c>
      <c r="H399" s="237"/>
    </row>
    <row r="400" spans="1:8" x14ac:dyDescent="0.2">
      <c r="A400" s="204" t="s">
        <v>1007</v>
      </c>
      <c r="B400" s="205" t="s">
        <v>1008</v>
      </c>
      <c r="C400" s="169"/>
      <c r="D400" s="176"/>
      <c r="E400" s="171"/>
      <c r="F400" s="211">
        <v>0</v>
      </c>
      <c r="H400" s="237"/>
    </row>
    <row r="401" spans="1:8" x14ac:dyDescent="0.2">
      <c r="A401" s="204" t="s">
        <v>1009</v>
      </c>
      <c r="B401" s="205" t="s">
        <v>1010</v>
      </c>
      <c r="C401" s="169"/>
      <c r="D401" s="169"/>
      <c r="E401" s="171"/>
      <c r="F401" s="211">
        <v>0</v>
      </c>
      <c r="H401" s="237"/>
    </row>
    <row r="402" spans="1:8" x14ac:dyDescent="0.2">
      <c r="A402" s="204" t="s">
        <v>1011</v>
      </c>
      <c r="B402" s="205" t="s">
        <v>1012</v>
      </c>
      <c r="C402" s="169"/>
      <c r="D402" s="169"/>
      <c r="E402" s="171"/>
      <c r="F402" s="211">
        <v>0</v>
      </c>
      <c r="H402" s="237"/>
    </row>
    <row r="403" spans="1:8" x14ac:dyDescent="0.2">
      <c r="A403" s="204" t="s">
        <v>1013</v>
      </c>
      <c r="B403" s="205" t="s">
        <v>1014</v>
      </c>
      <c r="C403" s="169"/>
      <c r="D403" s="169"/>
      <c r="E403" s="171"/>
      <c r="F403" s="211">
        <v>0</v>
      </c>
      <c r="H403" s="237"/>
    </row>
    <row r="404" spans="1:8" x14ac:dyDescent="0.2">
      <c r="A404" s="204" t="s">
        <v>1015</v>
      </c>
      <c r="B404" s="205" t="s">
        <v>1016</v>
      </c>
      <c r="C404" s="169">
        <v>146000</v>
      </c>
      <c r="D404" s="177"/>
      <c r="E404" s="170"/>
      <c r="F404" s="211">
        <v>0</v>
      </c>
      <c r="H404" s="237"/>
    </row>
    <row r="405" spans="1:8" x14ac:dyDescent="0.2">
      <c r="A405" s="203" t="s">
        <v>1017</v>
      </c>
      <c r="B405" s="210" t="s">
        <v>1018</v>
      </c>
      <c r="C405" s="169"/>
      <c r="D405" s="170">
        <f>SUM(C406:C413)</f>
        <v>180000</v>
      </c>
      <c r="E405" s="171"/>
      <c r="F405" s="211">
        <v>0</v>
      </c>
      <c r="H405" s="237"/>
    </row>
    <row r="406" spans="1:8" x14ac:dyDescent="0.2">
      <c r="A406" s="204" t="s">
        <v>1019</v>
      </c>
      <c r="B406" s="205" t="s">
        <v>1020</v>
      </c>
      <c r="C406" s="169"/>
      <c r="D406" s="169"/>
      <c r="E406" s="171"/>
      <c r="F406" s="211">
        <v>0</v>
      </c>
      <c r="H406" s="237"/>
    </row>
    <row r="407" spans="1:8" x14ac:dyDescent="0.2">
      <c r="A407" s="204" t="s">
        <v>1021</v>
      </c>
      <c r="B407" s="205" t="s">
        <v>1022</v>
      </c>
      <c r="C407" s="169">
        <v>180000</v>
      </c>
      <c r="D407" s="169"/>
      <c r="E407" s="171"/>
      <c r="F407" s="211">
        <v>0</v>
      </c>
      <c r="H407" s="237"/>
    </row>
    <row r="408" spans="1:8" x14ac:dyDescent="0.2">
      <c r="A408" s="204" t="s">
        <v>1023</v>
      </c>
      <c r="B408" s="205" t="s">
        <v>1024</v>
      </c>
      <c r="C408" s="169"/>
      <c r="D408" s="169"/>
      <c r="E408" s="171"/>
      <c r="F408" s="211">
        <v>0</v>
      </c>
      <c r="H408" s="237"/>
    </row>
    <row r="409" spans="1:8" x14ac:dyDescent="0.2">
      <c r="A409" s="204" t="s">
        <v>1025</v>
      </c>
      <c r="B409" s="205" t="s">
        <v>1026</v>
      </c>
      <c r="C409" s="169"/>
      <c r="D409" s="169"/>
      <c r="E409" s="171"/>
      <c r="F409" s="211">
        <v>0</v>
      </c>
      <c r="H409" s="237"/>
    </row>
    <row r="410" spans="1:8" x14ac:dyDescent="0.2">
      <c r="A410" s="204" t="s">
        <v>1027</v>
      </c>
      <c r="B410" s="205" t="s">
        <v>1028</v>
      </c>
      <c r="C410" s="169"/>
      <c r="D410" s="169"/>
      <c r="E410" s="171"/>
      <c r="F410" s="211">
        <v>0</v>
      </c>
      <c r="H410" s="237"/>
    </row>
    <row r="411" spans="1:8" x14ac:dyDescent="0.2">
      <c r="A411" s="204" t="s">
        <v>1029</v>
      </c>
      <c r="B411" s="205" t="s">
        <v>1030</v>
      </c>
      <c r="C411" s="169"/>
      <c r="D411" s="169"/>
      <c r="E411" s="171"/>
      <c r="F411" s="211">
        <v>0</v>
      </c>
      <c r="H411" s="237"/>
    </row>
    <row r="412" spans="1:8" x14ac:dyDescent="0.2">
      <c r="A412" s="204" t="s">
        <v>1031</v>
      </c>
      <c r="B412" s="205" t="s">
        <v>1032</v>
      </c>
      <c r="C412" s="169"/>
      <c r="D412" s="169"/>
      <c r="E412" s="171"/>
      <c r="F412" s="211">
        <v>0</v>
      </c>
      <c r="H412" s="237"/>
    </row>
    <row r="413" spans="1:8" x14ac:dyDescent="0.2">
      <c r="A413" s="204" t="s">
        <v>1033</v>
      </c>
      <c r="B413" s="205" t="s">
        <v>1034</v>
      </c>
      <c r="C413" s="169"/>
      <c r="D413" s="169"/>
      <c r="E413" s="171"/>
      <c r="F413" s="211">
        <v>0</v>
      </c>
      <c r="H413" s="237"/>
    </row>
    <row r="414" spans="1:8" x14ac:dyDescent="0.2">
      <c r="A414" s="203" t="s">
        <v>1035</v>
      </c>
      <c r="B414" s="210" t="s">
        <v>1036</v>
      </c>
      <c r="C414" s="169"/>
      <c r="D414" s="170">
        <f>SUM(C415:C418)</f>
        <v>0</v>
      </c>
      <c r="E414" s="171"/>
      <c r="F414" s="211">
        <v>0</v>
      </c>
      <c r="H414" s="237"/>
    </row>
    <row r="415" spans="1:8" x14ac:dyDescent="0.2">
      <c r="A415" s="204" t="s">
        <v>1037</v>
      </c>
      <c r="B415" s="205" t="s">
        <v>1038</v>
      </c>
      <c r="C415" s="169"/>
      <c r="D415" s="169"/>
      <c r="E415" s="171"/>
      <c r="F415" s="211">
        <v>0</v>
      </c>
      <c r="H415" s="237"/>
    </row>
    <row r="416" spans="1:8" x14ac:dyDescent="0.2">
      <c r="A416" s="204" t="s">
        <v>1039</v>
      </c>
      <c r="B416" s="205" t="s">
        <v>1040</v>
      </c>
      <c r="C416" s="169"/>
      <c r="D416" s="169"/>
      <c r="E416" s="171"/>
      <c r="F416" s="211">
        <v>0</v>
      </c>
      <c r="H416" s="237"/>
    </row>
    <row r="417" spans="1:8" x14ac:dyDescent="0.2">
      <c r="A417" s="204" t="s">
        <v>1041</v>
      </c>
      <c r="B417" s="205" t="s">
        <v>1042</v>
      </c>
      <c r="C417" s="169"/>
      <c r="D417" s="169"/>
      <c r="E417" s="171"/>
      <c r="F417" s="211">
        <v>0</v>
      </c>
      <c r="H417" s="237"/>
    </row>
    <row r="418" spans="1:8" x14ac:dyDescent="0.2">
      <c r="A418" s="204" t="s">
        <v>1043</v>
      </c>
      <c r="B418" s="205" t="s">
        <v>1044</v>
      </c>
      <c r="C418" s="169"/>
      <c r="D418" s="169"/>
      <c r="E418" s="171"/>
      <c r="F418" s="211">
        <v>0</v>
      </c>
      <c r="H418" s="237"/>
    </row>
    <row r="419" spans="1:8" x14ac:dyDescent="0.2">
      <c r="A419" s="203" t="s">
        <v>1045</v>
      </c>
      <c r="B419" s="210" t="s">
        <v>24</v>
      </c>
      <c r="C419" s="169"/>
      <c r="D419" s="170">
        <f>SUM(C420:C431)</f>
        <v>0</v>
      </c>
      <c r="E419" s="171"/>
      <c r="F419" s="211">
        <v>0</v>
      </c>
      <c r="H419" s="237"/>
    </row>
    <row r="420" spans="1:8" x14ac:dyDescent="0.2">
      <c r="A420" s="204" t="s">
        <v>1046</v>
      </c>
      <c r="B420" s="205" t="s">
        <v>1047</v>
      </c>
      <c r="C420" s="169"/>
      <c r="D420" s="169"/>
      <c r="E420" s="171"/>
      <c r="F420" s="211">
        <v>0</v>
      </c>
      <c r="H420" s="237"/>
    </row>
    <row r="421" spans="1:8" x14ac:dyDescent="0.2">
      <c r="A421" s="204" t="s">
        <v>1048</v>
      </c>
      <c r="B421" s="205" t="s">
        <v>1049</v>
      </c>
      <c r="C421" s="169"/>
      <c r="D421" s="169"/>
      <c r="E421" s="171"/>
      <c r="F421" s="211">
        <v>0</v>
      </c>
      <c r="H421" s="237"/>
    </row>
    <row r="422" spans="1:8" x14ac:dyDescent="0.2">
      <c r="A422" s="204" t="s">
        <v>1050</v>
      </c>
      <c r="B422" s="205" t="s">
        <v>1051</v>
      </c>
      <c r="C422" s="169"/>
      <c r="D422" s="169"/>
      <c r="E422" s="171"/>
      <c r="F422" s="211">
        <v>0</v>
      </c>
      <c r="H422" s="237"/>
    </row>
    <row r="423" spans="1:8" x14ac:dyDescent="0.2">
      <c r="A423" s="204" t="s">
        <v>1052</v>
      </c>
      <c r="B423" s="205" t="s">
        <v>1053</v>
      </c>
      <c r="C423" s="169"/>
      <c r="D423" s="176"/>
      <c r="E423" s="171"/>
      <c r="F423" s="211">
        <v>0</v>
      </c>
      <c r="H423" s="237"/>
    </row>
    <row r="424" spans="1:8" x14ac:dyDescent="0.2">
      <c r="A424" s="204" t="s">
        <v>1054</v>
      </c>
      <c r="B424" s="205" t="s">
        <v>1055</v>
      </c>
      <c r="C424" s="169"/>
      <c r="D424" s="169"/>
      <c r="E424" s="171"/>
      <c r="F424" s="211">
        <v>0</v>
      </c>
      <c r="H424" s="237"/>
    </row>
    <row r="425" spans="1:8" x14ac:dyDescent="0.2">
      <c r="A425" s="204" t="s">
        <v>1056</v>
      </c>
      <c r="B425" s="205" t="s">
        <v>1057</v>
      </c>
      <c r="C425" s="169"/>
      <c r="D425" s="169"/>
      <c r="E425" s="171"/>
      <c r="F425" s="211">
        <v>0</v>
      </c>
      <c r="H425" s="237"/>
    </row>
    <row r="426" spans="1:8" x14ac:dyDescent="0.2">
      <c r="A426" s="204" t="s">
        <v>1058</v>
      </c>
      <c r="B426" s="205" t="s">
        <v>1059</v>
      </c>
      <c r="C426" s="169"/>
      <c r="D426" s="176"/>
      <c r="E426" s="171"/>
      <c r="F426" s="211">
        <v>0</v>
      </c>
      <c r="H426" s="237"/>
    </row>
    <row r="427" spans="1:8" x14ac:dyDescent="0.2">
      <c r="A427" s="204" t="s">
        <v>1060</v>
      </c>
      <c r="B427" s="205" t="s">
        <v>1061</v>
      </c>
      <c r="C427" s="169"/>
      <c r="D427" s="169"/>
      <c r="E427" s="171"/>
      <c r="F427" s="211">
        <v>0</v>
      </c>
      <c r="H427" s="237"/>
    </row>
    <row r="428" spans="1:8" x14ac:dyDescent="0.2">
      <c r="A428" s="204" t="s">
        <v>1062</v>
      </c>
      <c r="B428" s="205" t="s">
        <v>1063</v>
      </c>
      <c r="C428" s="169"/>
      <c r="D428" s="169"/>
      <c r="E428" s="171"/>
      <c r="F428" s="211">
        <v>0</v>
      </c>
      <c r="H428" s="237"/>
    </row>
    <row r="429" spans="1:8" x14ac:dyDescent="0.2">
      <c r="A429" s="204" t="s">
        <v>1064</v>
      </c>
      <c r="B429" s="205" t="s">
        <v>1065</v>
      </c>
      <c r="C429" s="169"/>
      <c r="D429" s="176"/>
      <c r="E429" s="171"/>
      <c r="F429" s="211">
        <v>0</v>
      </c>
      <c r="H429" s="237"/>
    </row>
    <row r="430" spans="1:8" x14ac:dyDescent="0.2">
      <c r="A430" s="204" t="s">
        <v>1066</v>
      </c>
      <c r="B430" s="205" t="s">
        <v>1067</v>
      </c>
      <c r="C430" s="169"/>
      <c r="D430" s="169"/>
      <c r="E430" s="171"/>
      <c r="F430" s="211">
        <v>0</v>
      </c>
      <c r="H430" s="237"/>
    </row>
    <row r="431" spans="1:8" x14ac:dyDescent="0.2">
      <c r="A431" s="204" t="s">
        <v>1068</v>
      </c>
      <c r="B431" s="205" t="s">
        <v>1069</v>
      </c>
      <c r="C431" s="169"/>
      <c r="D431" s="176"/>
      <c r="E431" s="171"/>
      <c r="F431" s="211">
        <v>0</v>
      </c>
      <c r="H431" s="237"/>
    </row>
    <row r="432" spans="1:8" x14ac:dyDescent="0.2">
      <c r="A432" s="203" t="s">
        <v>1070</v>
      </c>
      <c r="B432" s="210" t="s">
        <v>1071</v>
      </c>
      <c r="C432" s="169"/>
      <c r="D432" s="170">
        <f>SUM(C433:C434)</f>
        <v>750000</v>
      </c>
      <c r="E432" s="171"/>
      <c r="F432" s="211">
        <v>0</v>
      </c>
      <c r="H432" s="237"/>
    </row>
    <row r="433" spans="1:8" x14ac:dyDescent="0.2">
      <c r="A433" s="204" t="s">
        <v>1072</v>
      </c>
      <c r="B433" s="205" t="s">
        <v>25</v>
      </c>
      <c r="C433" s="169"/>
      <c r="D433" s="169"/>
      <c r="E433" s="171"/>
      <c r="F433" s="211">
        <v>0</v>
      </c>
      <c r="H433" s="237"/>
    </row>
    <row r="434" spans="1:8" x14ac:dyDescent="0.2">
      <c r="A434" s="204" t="s">
        <v>1073</v>
      </c>
      <c r="B434" s="205" t="s">
        <v>1074</v>
      </c>
      <c r="C434" s="169">
        <v>750000</v>
      </c>
      <c r="D434" s="176"/>
      <c r="E434" s="171"/>
      <c r="F434" s="211">
        <v>0</v>
      </c>
      <c r="H434" s="237"/>
    </row>
    <row r="435" spans="1:8" x14ac:dyDescent="0.2">
      <c r="A435" s="203" t="s">
        <v>1075</v>
      </c>
      <c r="B435" s="210" t="s">
        <v>1076</v>
      </c>
      <c r="C435" s="169"/>
      <c r="D435" s="170">
        <f>SUM(C436:C451)</f>
        <v>200000</v>
      </c>
      <c r="E435" s="171"/>
      <c r="F435" s="211">
        <v>0</v>
      </c>
      <c r="H435" s="237"/>
    </row>
    <row r="436" spans="1:8" x14ac:dyDescent="0.2">
      <c r="A436" s="204" t="s">
        <v>1077</v>
      </c>
      <c r="B436" s="205" t="s">
        <v>1078</v>
      </c>
      <c r="C436" s="169"/>
      <c r="D436" s="169"/>
      <c r="E436" s="171"/>
      <c r="F436" s="211">
        <v>0</v>
      </c>
      <c r="H436" s="237"/>
    </row>
    <row r="437" spans="1:8" x14ac:dyDescent="0.2">
      <c r="A437" s="204" t="s">
        <v>1079</v>
      </c>
      <c r="B437" s="205" t="s">
        <v>1080</v>
      </c>
      <c r="C437" s="169"/>
      <c r="D437" s="169"/>
      <c r="E437" s="171"/>
      <c r="F437" s="211">
        <v>0</v>
      </c>
      <c r="H437" s="237"/>
    </row>
    <row r="438" spans="1:8" x14ac:dyDescent="0.2">
      <c r="A438" s="204" t="s">
        <v>1081</v>
      </c>
      <c r="B438" s="205" t="s">
        <v>1082</v>
      </c>
      <c r="C438" s="169"/>
      <c r="D438" s="169"/>
      <c r="E438" s="171"/>
      <c r="F438" s="211">
        <v>0</v>
      </c>
      <c r="H438" s="237"/>
    </row>
    <row r="439" spans="1:8" x14ac:dyDescent="0.2">
      <c r="A439" s="204" t="s">
        <v>1083</v>
      </c>
      <c r="B439" s="205" t="s">
        <v>1084</v>
      </c>
      <c r="C439" s="169"/>
      <c r="D439" s="169"/>
      <c r="E439" s="171"/>
      <c r="F439" s="211">
        <v>0</v>
      </c>
      <c r="H439" s="237"/>
    </row>
    <row r="440" spans="1:8" x14ac:dyDescent="0.2">
      <c r="A440" s="204" t="s">
        <v>1085</v>
      </c>
      <c r="B440" s="205" t="s">
        <v>1086</v>
      </c>
      <c r="C440" s="169"/>
      <c r="D440" s="169"/>
      <c r="E440" s="171"/>
      <c r="F440" s="211">
        <v>0</v>
      </c>
      <c r="H440" s="237"/>
    </row>
    <row r="441" spans="1:8" x14ac:dyDescent="0.2">
      <c r="A441" s="204" t="s">
        <v>1087</v>
      </c>
      <c r="B441" s="205" t="s">
        <v>1088</v>
      </c>
      <c r="C441" s="169"/>
      <c r="D441" s="169"/>
      <c r="E441" s="171"/>
      <c r="F441" s="211">
        <v>0</v>
      </c>
      <c r="H441" s="237"/>
    </row>
    <row r="442" spans="1:8" ht="23.6" x14ac:dyDescent="0.2">
      <c r="A442" s="204" t="s">
        <v>1089</v>
      </c>
      <c r="B442" s="205" t="s">
        <v>1090</v>
      </c>
      <c r="C442" s="169"/>
      <c r="D442" s="169"/>
      <c r="E442" s="171"/>
      <c r="F442" s="211">
        <v>0</v>
      </c>
      <c r="H442" s="237"/>
    </row>
    <row r="443" spans="1:8" ht="23.6" x14ac:dyDescent="0.2">
      <c r="A443" s="204" t="s">
        <v>1091</v>
      </c>
      <c r="B443" s="205" t="s">
        <v>1092</v>
      </c>
      <c r="C443" s="169"/>
      <c r="D443" s="169"/>
      <c r="E443" s="171"/>
      <c r="F443" s="211">
        <v>0</v>
      </c>
      <c r="H443" s="237"/>
    </row>
    <row r="444" spans="1:8" x14ac:dyDescent="0.2">
      <c r="A444" s="204" t="s">
        <v>1093</v>
      </c>
      <c r="B444" s="205" t="s">
        <v>1094</v>
      </c>
      <c r="C444" s="169"/>
      <c r="D444" s="169"/>
      <c r="E444" s="171"/>
      <c r="F444" s="211">
        <v>0</v>
      </c>
      <c r="H444" s="237"/>
    </row>
    <row r="445" spans="1:8" x14ac:dyDescent="0.2">
      <c r="A445" s="204" t="s">
        <v>1095</v>
      </c>
      <c r="B445" s="205" t="s">
        <v>1096</v>
      </c>
      <c r="C445" s="169">
        <v>200000</v>
      </c>
      <c r="D445" s="169"/>
      <c r="E445" s="171"/>
      <c r="F445" s="211">
        <v>0</v>
      </c>
      <c r="H445" s="237"/>
    </row>
    <row r="446" spans="1:8" x14ac:dyDescent="0.2">
      <c r="A446" s="204" t="s">
        <v>1097</v>
      </c>
      <c r="B446" s="205" t="s">
        <v>1098</v>
      </c>
      <c r="C446" s="169"/>
      <c r="D446" s="169"/>
      <c r="E446" s="171"/>
      <c r="F446" s="211">
        <v>0</v>
      </c>
      <c r="H446" s="237"/>
    </row>
    <row r="447" spans="1:8" x14ac:dyDescent="0.2">
      <c r="A447" s="204" t="s">
        <v>1099</v>
      </c>
      <c r="B447" s="205" t="s">
        <v>1100</v>
      </c>
      <c r="C447" s="169"/>
      <c r="D447" s="169"/>
      <c r="E447" s="171"/>
      <c r="F447" s="211">
        <v>0</v>
      </c>
      <c r="H447" s="237"/>
    </row>
    <row r="448" spans="1:8" x14ac:dyDescent="0.2">
      <c r="A448" s="204" t="s">
        <v>1101</v>
      </c>
      <c r="B448" s="205" t="s">
        <v>1102</v>
      </c>
      <c r="C448" s="169"/>
      <c r="D448" s="169"/>
      <c r="E448" s="171"/>
      <c r="F448" s="211">
        <v>0</v>
      </c>
      <c r="H448" s="237"/>
    </row>
    <row r="449" spans="1:8" x14ac:dyDescent="0.2">
      <c r="A449" s="204" t="s">
        <v>1103</v>
      </c>
      <c r="B449" s="205" t="s">
        <v>1104</v>
      </c>
      <c r="C449" s="169"/>
      <c r="D449" s="169"/>
      <c r="E449" s="171"/>
      <c r="F449" s="211">
        <v>0</v>
      </c>
      <c r="H449" s="237"/>
    </row>
    <row r="450" spans="1:8" x14ac:dyDescent="0.2">
      <c r="A450" s="204" t="s">
        <v>1105</v>
      </c>
      <c r="B450" s="205" t="s">
        <v>1106</v>
      </c>
      <c r="C450" s="169"/>
      <c r="D450" s="169"/>
      <c r="E450" s="171"/>
      <c r="F450" s="211">
        <v>0</v>
      </c>
      <c r="H450" s="237"/>
    </row>
    <row r="451" spans="1:8" x14ac:dyDescent="0.2">
      <c r="A451" s="204" t="s">
        <v>1107</v>
      </c>
      <c r="B451" s="205" t="s">
        <v>1108</v>
      </c>
      <c r="C451" s="169"/>
      <c r="D451" s="169"/>
      <c r="E451" s="171"/>
      <c r="F451" s="211">
        <v>0</v>
      </c>
      <c r="H451" s="237"/>
    </row>
    <row r="452" spans="1:8" x14ac:dyDescent="0.2">
      <c r="A452" s="203" t="s">
        <v>1109</v>
      </c>
      <c r="B452" s="210" t="s">
        <v>1110</v>
      </c>
      <c r="C452" s="169"/>
      <c r="D452" s="170">
        <f>SUM(C453:C470)</f>
        <v>0</v>
      </c>
      <c r="E452" s="171"/>
      <c r="F452" s="211">
        <v>0</v>
      </c>
      <c r="H452" s="237"/>
    </row>
    <row r="453" spans="1:8" x14ac:dyDescent="0.2">
      <c r="A453" s="204" t="s">
        <v>1111</v>
      </c>
      <c r="B453" s="205" t="s">
        <v>1112</v>
      </c>
      <c r="C453" s="169"/>
      <c r="D453" s="169"/>
      <c r="E453" s="171"/>
      <c r="F453" s="211">
        <v>0</v>
      </c>
      <c r="H453" s="237"/>
    </row>
    <row r="454" spans="1:8" x14ac:dyDescent="0.2">
      <c r="A454" s="204" t="s">
        <v>1113</v>
      </c>
      <c r="B454" s="205" t="s">
        <v>1114</v>
      </c>
      <c r="C454" s="169"/>
      <c r="D454" s="169"/>
      <c r="E454" s="171"/>
      <c r="F454" s="211">
        <v>0</v>
      </c>
      <c r="H454" s="237"/>
    </row>
    <row r="455" spans="1:8" x14ac:dyDescent="0.2">
      <c r="A455" s="204" t="s">
        <v>1115</v>
      </c>
      <c r="B455" s="205" t="s">
        <v>1116</v>
      </c>
      <c r="C455" s="169"/>
      <c r="D455" s="169"/>
      <c r="E455" s="171"/>
      <c r="F455" s="211">
        <v>0</v>
      </c>
      <c r="H455" s="237"/>
    </row>
    <row r="456" spans="1:8" x14ac:dyDescent="0.2">
      <c r="A456" s="204" t="s">
        <v>1117</v>
      </c>
      <c r="B456" s="205" t="s">
        <v>1118</v>
      </c>
      <c r="C456" s="169"/>
      <c r="D456" s="169"/>
      <c r="E456" s="171"/>
      <c r="F456" s="211">
        <v>0</v>
      </c>
      <c r="H456" s="237"/>
    </row>
    <row r="457" spans="1:8" x14ac:dyDescent="0.2">
      <c r="A457" s="204" t="s">
        <v>1119</v>
      </c>
      <c r="B457" s="205" t="s">
        <v>1120</v>
      </c>
      <c r="C457" s="169"/>
      <c r="D457" s="169"/>
      <c r="E457" s="171"/>
      <c r="F457" s="211">
        <v>0</v>
      </c>
      <c r="H457" s="237"/>
    </row>
    <row r="458" spans="1:8" x14ac:dyDescent="0.2">
      <c r="A458" s="204" t="s">
        <v>1121</v>
      </c>
      <c r="B458" s="205" t="s">
        <v>1122</v>
      </c>
      <c r="C458" s="169"/>
      <c r="D458" s="169"/>
      <c r="E458" s="171"/>
      <c r="F458" s="211">
        <v>0</v>
      </c>
      <c r="H458" s="237"/>
    </row>
    <row r="459" spans="1:8" x14ac:dyDescent="0.2">
      <c r="A459" s="204" t="s">
        <v>1123</v>
      </c>
      <c r="B459" s="205" t="s">
        <v>1124</v>
      </c>
      <c r="C459" s="169"/>
      <c r="D459" s="169"/>
      <c r="E459" s="171"/>
      <c r="F459" s="211">
        <v>0</v>
      </c>
      <c r="H459" s="237"/>
    </row>
    <row r="460" spans="1:8" x14ac:dyDescent="0.2">
      <c r="A460" s="204" t="s">
        <v>1125</v>
      </c>
      <c r="B460" s="205" t="s">
        <v>1126</v>
      </c>
      <c r="C460" s="169"/>
      <c r="D460" s="169"/>
      <c r="E460" s="171"/>
      <c r="F460" s="211">
        <v>0</v>
      </c>
      <c r="H460" s="237"/>
    </row>
    <row r="461" spans="1:8" x14ac:dyDescent="0.2">
      <c r="A461" s="204" t="s">
        <v>1127</v>
      </c>
      <c r="B461" s="205" t="s">
        <v>1128</v>
      </c>
      <c r="C461" s="169"/>
      <c r="D461" s="169"/>
      <c r="E461" s="171"/>
      <c r="F461" s="211">
        <v>0</v>
      </c>
      <c r="H461" s="237"/>
    </row>
    <row r="462" spans="1:8" x14ac:dyDescent="0.2">
      <c r="A462" s="204" t="s">
        <v>1129</v>
      </c>
      <c r="B462" s="205" t="s">
        <v>1130</v>
      </c>
      <c r="C462" s="169"/>
      <c r="D462" s="169"/>
      <c r="E462" s="171"/>
      <c r="F462" s="211">
        <v>0</v>
      </c>
      <c r="H462" s="237"/>
    </row>
    <row r="463" spans="1:8" x14ac:dyDescent="0.2">
      <c r="A463" s="204" t="s">
        <v>1131</v>
      </c>
      <c r="B463" s="205" t="s">
        <v>1132</v>
      </c>
      <c r="C463" s="169"/>
      <c r="D463" s="169"/>
      <c r="E463" s="171"/>
      <c r="F463" s="211">
        <v>0</v>
      </c>
      <c r="H463" s="237"/>
    </row>
    <row r="464" spans="1:8" x14ac:dyDescent="0.2">
      <c r="A464" s="204" t="s">
        <v>1133</v>
      </c>
      <c r="B464" s="205" t="s">
        <v>1134</v>
      </c>
      <c r="C464" s="169"/>
      <c r="D464" s="169"/>
      <c r="E464" s="171"/>
      <c r="F464" s="211">
        <v>0</v>
      </c>
      <c r="H464" s="237"/>
    </row>
    <row r="465" spans="1:8" x14ac:dyDescent="0.2">
      <c r="A465" s="204" t="s">
        <v>1135</v>
      </c>
      <c r="B465" s="205" t="s">
        <v>1136</v>
      </c>
      <c r="C465" s="169"/>
      <c r="D465" s="169"/>
      <c r="E465" s="171"/>
      <c r="F465" s="211">
        <v>0</v>
      </c>
      <c r="H465" s="237"/>
    </row>
    <row r="466" spans="1:8" x14ac:dyDescent="0.2">
      <c r="A466" s="204" t="s">
        <v>1137</v>
      </c>
      <c r="B466" s="205" t="s">
        <v>1138</v>
      </c>
      <c r="C466" s="169"/>
      <c r="D466" s="169"/>
      <c r="E466" s="171"/>
      <c r="F466" s="211">
        <v>0</v>
      </c>
      <c r="H466" s="237"/>
    </row>
    <row r="467" spans="1:8" x14ac:dyDescent="0.2">
      <c r="A467" s="204" t="s">
        <v>1139</v>
      </c>
      <c r="B467" s="205" t="s">
        <v>1140</v>
      </c>
      <c r="C467" s="169"/>
      <c r="D467" s="169"/>
      <c r="E467" s="171"/>
      <c r="F467" s="211">
        <v>0</v>
      </c>
      <c r="H467" s="237"/>
    </row>
    <row r="468" spans="1:8" x14ac:dyDescent="0.2">
      <c r="A468" s="204" t="s">
        <v>1141</v>
      </c>
      <c r="B468" s="205" t="s">
        <v>1142</v>
      </c>
      <c r="C468" s="169"/>
      <c r="D468" s="169"/>
      <c r="E468" s="171"/>
      <c r="F468" s="211">
        <v>0</v>
      </c>
      <c r="H468" s="237"/>
    </row>
    <row r="469" spans="1:8" x14ac:dyDescent="0.2">
      <c r="A469" s="204" t="s">
        <v>1143</v>
      </c>
      <c r="B469" s="205" t="s">
        <v>1144</v>
      </c>
      <c r="C469" s="169"/>
      <c r="D469" s="169"/>
      <c r="E469" s="171"/>
      <c r="F469" s="211">
        <v>0</v>
      </c>
      <c r="H469" s="237"/>
    </row>
    <row r="470" spans="1:8" x14ac:dyDescent="0.2">
      <c r="A470" s="204" t="s">
        <v>1145</v>
      </c>
      <c r="B470" s="205" t="s">
        <v>1146</v>
      </c>
      <c r="C470" s="169"/>
      <c r="D470" s="169"/>
      <c r="E470" s="171"/>
      <c r="F470" s="211">
        <v>0</v>
      </c>
      <c r="H470" s="237"/>
    </row>
    <row r="471" spans="1:8" x14ac:dyDescent="0.2">
      <c r="A471" s="203" t="s">
        <v>1147</v>
      </c>
      <c r="B471" s="210" t="s">
        <v>26</v>
      </c>
      <c r="C471" s="169"/>
      <c r="D471" s="170">
        <f>SUM(C472:C479)</f>
        <v>0</v>
      </c>
      <c r="E471" s="171"/>
      <c r="F471" s="211">
        <v>0</v>
      </c>
      <c r="H471" s="237"/>
    </row>
    <row r="472" spans="1:8" x14ac:dyDescent="0.2">
      <c r="A472" s="204" t="s">
        <v>1148</v>
      </c>
      <c r="B472" s="205" t="s">
        <v>1149</v>
      </c>
      <c r="C472" s="169"/>
      <c r="D472" s="169"/>
      <c r="E472" s="171"/>
      <c r="F472" s="211">
        <v>0</v>
      </c>
      <c r="H472" s="237"/>
    </row>
    <row r="473" spans="1:8" x14ac:dyDescent="0.2">
      <c r="A473" s="204" t="s">
        <v>1150</v>
      </c>
      <c r="B473" s="205" t="s">
        <v>1151</v>
      </c>
      <c r="C473" s="169"/>
      <c r="D473" s="169"/>
      <c r="E473" s="171"/>
      <c r="F473" s="211">
        <v>0</v>
      </c>
      <c r="H473" s="237"/>
    </row>
    <row r="474" spans="1:8" x14ac:dyDescent="0.2">
      <c r="A474" s="204" t="s">
        <v>1152</v>
      </c>
      <c r="B474" s="205" t="s">
        <v>1153</v>
      </c>
      <c r="C474" s="169"/>
      <c r="D474" s="169"/>
      <c r="E474" s="171"/>
      <c r="F474" s="211">
        <v>0</v>
      </c>
      <c r="H474" s="237"/>
    </row>
    <row r="475" spans="1:8" x14ac:dyDescent="0.2">
      <c r="A475" s="204" t="s">
        <v>1154</v>
      </c>
      <c r="B475" s="205" t="s">
        <v>1155</v>
      </c>
      <c r="C475" s="169"/>
      <c r="D475" s="169"/>
      <c r="E475" s="171"/>
      <c r="F475" s="211">
        <v>0</v>
      </c>
      <c r="H475" s="237"/>
    </row>
    <row r="476" spans="1:8" x14ac:dyDescent="0.2">
      <c r="A476" s="204" t="s">
        <v>1156</v>
      </c>
      <c r="B476" s="205" t="s">
        <v>1157</v>
      </c>
      <c r="C476" s="169"/>
      <c r="D476" s="169"/>
      <c r="E476" s="171"/>
      <c r="F476" s="211">
        <v>0</v>
      </c>
      <c r="H476" s="237"/>
    </row>
    <row r="477" spans="1:8" x14ac:dyDescent="0.2">
      <c r="A477" s="204" t="s">
        <v>1158</v>
      </c>
      <c r="B477" s="205" t="s">
        <v>1159</v>
      </c>
      <c r="C477" s="169"/>
      <c r="D477" s="169"/>
      <c r="E477" s="171"/>
      <c r="F477" s="211">
        <v>0</v>
      </c>
      <c r="H477" s="237"/>
    </row>
    <row r="478" spans="1:8" x14ac:dyDescent="0.2">
      <c r="A478" s="204" t="s">
        <v>1160</v>
      </c>
      <c r="B478" s="205" t="s">
        <v>1161</v>
      </c>
      <c r="C478" s="169"/>
      <c r="D478" s="169"/>
      <c r="E478" s="171"/>
      <c r="F478" s="211">
        <v>0</v>
      </c>
      <c r="H478" s="237"/>
    </row>
    <row r="479" spans="1:8" x14ac:dyDescent="0.2">
      <c r="A479" s="204" t="s">
        <v>1163</v>
      </c>
      <c r="B479" s="205" t="s">
        <v>1164</v>
      </c>
      <c r="C479" s="169"/>
      <c r="D479" s="169"/>
      <c r="E479" s="171"/>
      <c r="F479" s="211">
        <v>0</v>
      </c>
      <c r="H479" s="237"/>
    </row>
    <row r="480" spans="1:8" x14ac:dyDescent="0.2">
      <c r="A480" s="203" t="s">
        <v>1165</v>
      </c>
      <c r="B480" s="210" t="s">
        <v>1166</v>
      </c>
      <c r="C480" s="169"/>
      <c r="D480" s="170">
        <f>SUM(C481:C484)</f>
        <v>0</v>
      </c>
      <c r="E480" s="171"/>
      <c r="F480" s="211">
        <v>0</v>
      </c>
      <c r="H480" s="237"/>
    </row>
    <row r="481" spans="1:8" x14ac:dyDescent="0.2">
      <c r="A481" s="204" t="s">
        <v>1167</v>
      </c>
      <c r="B481" s="205" t="s">
        <v>1168</v>
      </c>
      <c r="C481" s="169"/>
      <c r="D481" s="169"/>
      <c r="E481" s="171"/>
      <c r="F481" s="211">
        <v>0</v>
      </c>
      <c r="H481" s="237"/>
    </row>
    <row r="482" spans="1:8" x14ac:dyDescent="0.2">
      <c r="A482" s="204" t="s">
        <v>1169</v>
      </c>
      <c r="B482" s="205" t="s">
        <v>1170</v>
      </c>
      <c r="C482" s="169"/>
      <c r="D482" s="169"/>
      <c r="E482" s="171"/>
      <c r="F482" s="211">
        <v>0</v>
      </c>
      <c r="H482" s="237"/>
    </row>
    <row r="483" spans="1:8" x14ac:dyDescent="0.2">
      <c r="A483" s="204" t="s">
        <v>1199</v>
      </c>
      <c r="B483" s="205" t="s">
        <v>1200</v>
      </c>
      <c r="C483" s="169"/>
      <c r="D483" s="169"/>
      <c r="E483" s="171"/>
      <c r="F483" s="211">
        <v>0</v>
      </c>
      <c r="H483" s="237"/>
    </row>
    <row r="484" spans="1:8" x14ac:dyDescent="0.2">
      <c r="A484" s="204" t="s">
        <v>1201</v>
      </c>
      <c r="B484" s="205" t="s">
        <v>1202</v>
      </c>
      <c r="C484" s="169"/>
      <c r="D484" s="169"/>
      <c r="E484" s="171"/>
      <c r="F484" s="211">
        <v>0</v>
      </c>
      <c r="H484" s="237"/>
    </row>
    <row r="485" spans="1:8" ht="12.45" x14ac:dyDescent="0.2">
      <c r="C485" s="200"/>
      <c r="H485" s="233"/>
    </row>
    <row r="486" spans="1:8" ht="12.45" x14ac:dyDescent="0.2">
      <c r="C486" s="200"/>
      <c r="H486" s="233"/>
    </row>
    <row r="487" spans="1:8" ht="12.45" x14ac:dyDescent="0.2">
      <c r="C487" s="200"/>
      <c r="H487" s="233"/>
    </row>
    <row r="488" spans="1:8" ht="12.45" x14ac:dyDescent="0.2">
      <c r="C488" s="200"/>
      <c r="H488" s="233"/>
    </row>
    <row r="489" spans="1:8" ht="12.45" x14ac:dyDescent="0.2">
      <c r="C489" s="200"/>
      <c r="H489" s="233"/>
    </row>
    <row r="490" spans="1:8" ht="12.45" x14ac:dyDescent="0.2">
      <c r="C490" s="200"/>
      <c r="H490" s="233"/>
    </row>
    <row r="491" spans="1:8" ht="12.45" x14ac:dyDescent="0.2">
      <c r="C491" s="200"/>
      <c r="H491" s="233"/>
    </row>
    <row r="492" spans="1:8" ht="12.45" x14ac:dyDescent="0.2">
      <c r="C492" s="200"/>
      <c r="H492" s="233"/>
    </row>
    <row r="493" spans="1:8" ht="12.45" x14ac:dyDescent="0.2">
      <c r="C493" s="200"/>
      <c r="H493" s="233"/>
    </row>
    <row r="494" spans="1:8" x14ac:dyDescent="0.2">
      <c r="C494" s="200"/>
    </row>
    <row r="495" spans="1:8" x14ac:dyDescent="0.2">
      <c r="C495" s="200"/>
    </row>
    <row r="496" spans="1:8" x14ac:dyDescent="0.2">
      <c r="C496" s="200"/>
    </row>
    <row r="497" spans="3:3" x14ac:dyDescent="0.2">
      <c r="C497" s="200"/>
    </row>
    <row r="498" spans="3:3" x14ac:dyDescent="0.2">
      <c r="C498" s="200"/>
    </row>
    <row r="499" spans="3:3" x14ac:dyDescent="0.2">
      <c r="C499" s="200"/>
    </row>
    <row r="500" spans="3:3" x14ac:dyDescent="0.2">
      <c r="C500" s="200"/>
    </row>
    <row r="501" spans="3:3" x14ac:dyDescent="0.2">
      <c r="C501" s="200"/>
    </row>
    <row r="502" spans="3:3" x14ac:dyDescent="0.2">
      <c r="C502" s="200"/>
    </row>
    <row r="503" spans="3:3" x14ac:dyDescent="0.2">
      <c r="C503" s="200"/>
    </row>
    <row r="504" spans="3:3" x14ac:dyDescent="0.2">
      <c r="C504" s="200"/>
    </row>
    <row r="505" spans="3:3" x14ac:dyDescent="0.2">
      <c r="C505" s="200"/>
    </row>
    <row r="506" spans="3:3" x14ac:dyDescent="0.2">
      <c r="C506" s="200"/>
    </row>
    <row r="507" spans="3:3" x14ac:dyDescent="0.2">
      <c r="C507" s="200"/>
    </row>
    <row r="508" spans="3:3" x14ac:dyDescent="0.2">
      <c r="C508" s="200"/>
    </row>
    <row r="509" spans="3:3" x14ac:dyDescent="0.2">
      <c r="C509" s="200"/>
    </row>
    <row r="510" spans="3:3" x14ac:dyDescent="0.2">
      <c r="C510" s="200"/>
    </row>
    <row r="511" spans="3:3" x14ac:dyDescent="0.2">
      <c r="C511" s="200"/>
    </row>
    <row r="512" spans="3:3" x14ac:dyDescent="0.2">
      <c r="C512" s="200"/>
    </row>
    <row r="513" spans="3:3" x14ac:dyDescent="0.2">
      <c r="C513" s="200"/>
    </row>
    <row r="514" spans="3:3" x14ac:dyDescent="0.2">
      <c r="C514" s="200"/>
    </row>
    <row r="515" spans="3:3" x14ac:dyDescent="0.2">
      <c r="C515" s="200"/>
    </row>
    <row r="516" spans="3:3" x14ac:dyDescent="0.2">
      <c r="C516" s="200"/>
    </row>
    <row r="517" spans="3:3" x14ac:dyDescent="0.2">
      <c r="C517" s="200"/>
    </row>
    <row r="518" spans="3:3" x14ac:dyDescent="0.2">
      <c r="C518" s="200"/>
    </row>
    <row r="519" spans="3:3" x14ac:dyDescent="0.2">
      <c r="C519" s="200"/>
    </row>
    <row r="520" spans="3:3" x14ac:dyDescent="0.2">
      <c r="C520" s="200"/>
    </row>
    <row r="521" spans="3:3" x14ac:dyDescent="0.2">
      <c r="C521" s="200"/>
    </row>
    <row r="522" spans="3:3" x14ac:dyDescent="0.2">
      <c r="C522" s="200"/>
    </row>
    <row r="523" spans="3:3" x14ac:dyDescent="0.2">
      <c r="C523" s="200"/>
    </row>
    <row r="524" spans="3:3" x14ac:dyDescent="0.2">
      <c r="C524" s="200"/>
    </row>
    <row r="525" spans="3:3" x14ac:dyDescent="0.2">
      <c r="C525" s="200"/>
    </row>
    <row r="526" spans="3:3" x14ac:dyDescent="0.2">
      <c r="C526" s="200"/>
    </row>
    <row r="527" spans="3:3" x14ac:dyDescent="0.2">
      <c r="C527" s="200"/>
    </row>
    <row r="528" spans="3:3" x14ac:dyDescent="0.2">
      <c r="C528" s="200"/>
    </row>
    <row r="529" spans="3:3" x14ac:dyDescent="0.2">
      <c r="C529" s="200"/>
    </row>
    <row r="530" spans="3:3" x14ac:dyDescent="0.2">
      <c r="C530" s="200"/>
    </row>
    <row r="531" spans="3:3" x14ac:dyDescent="0.2">
      <c r="C531" s="200"/>
    </row>
    <row r="532" spans="3:3" x14ac:dyDescent="0.2">
      <c r="C532" s="200"/>
    </row>
    <row r="533" spans="3:3" x14ac:dyDescent="0.2">
      <c r="C533" s="200"/>
    </row>
    <row r="534" spans="3:3" x14ac:dyDescent="0.2">
      <c r="C534" s="200"/>
    </row>
    <row r="535" spans="3:3" x14ac:dyDescent="0.2">
      <c r="C535" s="200"/>
    </row>
    <row r="536" spans="3:3" x14ac:dyDescent="0.2">
      <c r="C536" s="200"/>
    </row>
    <row r="537" spans="3:3" x14ac:dyDescent="0.2">
      <c r="C537" s="200"/>
    </row>
    <row r="538" spans="3:3" x14ac:dyDescent="0.2">
      <c r="C538" s="200"/>
    </row>
    <row r="539" spans="3:3" x14ac:dyDescent="0.2">
      <c r="C539" s="200"/>
    </row>
    <row r="540" spans="3:3" x14ac:dyDescent="0.2">
      <c r="C540" s="200"/>
    </row>
    <row r="541" spans="3:3" x14ac:dyDescent="0.2">
      <c r="C541" s="200"/>
    </row>
    <row r="542" spans="3:3" x14ac:dyDescent="0.2">
      <c r="C542" s="200"/>
    </row>
    <row r="543" spans="3:3" x14ac:dyDescent="0.2">
      <c r="C543" s="200"/>
    </row>
    <row r="544" spans="3:3" x14ac:dyDescent="0.2">
      <c r="C544" s="200"/>
    </row>
    <row r="545" spans="3:3" x14ac:dyDescent="0.2">
      <c r="C545" s="200"/>
    </row>
    <row r="546" spans="3:3" x14ac:dyDescent="0.2">
      <c r="C546" s="200"/>
    </row>
    <row r="547" spans="3:3" x14ac:dyDescent="0.2">
      <c r="C547" s="200"/>
    </row>
    <row r="548" spans="3:3" x14ac:dyDescent="0.2">
      <c r="C548" s="200"/>
    </row>
    <row r="549" spans="3:3" x14ac:dyDescent="0.2">
      <c r="C549" s="200"/>
    </row>
    <row r="550" spans="3:3" x14ac:dyDescent="0.2">
      <c r="C550" s="200"/>
    </row>
    <row r="551" spans="3:3" x14ac:dyDescent="0.2">
      <c r="C551" s="200"/>
    </row>
    <row r="552" spans="3:3" x14ac:dyDescent="0.2">
      <c r="C552" s="200"/>
    </row>
    <row r="553" spans="3:3" x14ac:dyDescent="0.2">
      <c r="C553" s="200"/>
    </row>
    <row r="554" spans="3:3" x14ac:dyDescent="0.2">
      <c r="C554" s="200"/>
    </row>
    <row r="555" spans="3:3" x14ac:dyDescent="0.2">
      <c r="C555" s="200"/>
    </row>
    <row r="556" spans="3:3" x14ac:dyDescent="0.2">
      <c r="C556" s="200"/>
    </row>
    <row r="557" spans="3:3" x14ac:dyDescent="0.2">
      <c r="C557" s="200"/>
    </row>
    <row r="558" spans="3:3" x14ac:dyDescent="0.2">
      <c r="C558" s="200"/>
    </row>
    <row r="559" spans="3:3" x14ac:dyDescent="0.2">
      <c r="C559" s="200"/>
    </row>
    <row r="560" spans="3:3" x14ac:dyDescent="0.2">
      <c r="C560" s="200"/>
    </row>
    <row r="561" spans="3:3" x14ac:dyDescent="0.2">
      <c r="C561" s="200"/>
    </row>
    <row r="562" spans="3:3" x14ac:dyDescent="0.2">
      <c r="C562" s="200"/>
    </row>
    <row r="563" spans="3:3" x14ac:dyDescent="0.2">
      <c r="C563" s="200"/>
    </row>
    <row r="564" spans="3:3" x14ac:dyDescent="0.2">
      <c r="C564" s="200"/>
    </row>
    <row r="565" spans="3:3" x14ac:dyDescent="0.2">
      <c r="C565" s="200"/>
    </row>
    <row r="566" spans="3:3" x14ac:dyDescent="0.2">
      <c r="C566" s="200"/>
    </row>
    <row r="567" spans="3:3" x14ac:dyDescent="0.2">
      <c r="C567" s="200"/>
    </row>
    <row r="568" spans="3:3" x14ac:dyDescent="0.2">
      <c r="C568" s="200"/>
    </row>
    <row r="569" spans="3:3" x14ac:dyDescent="0.2">
      <c r="C569" s="200"/>
    </row>
    <row r="570" spans="3:3" x14ac:dyDescent="0.2">
      <c r="C570" s="200"/>
    </row>
    <row r="571" spans="3:3" x14ac:dyDescent="0.2">
      <c r="C571" s="200"/>
    </row>
    <row r="572" spans="3:3" x14ac:dyDescent="0.2">
      <c r="C572" s="200"/>
    </row>
    <row r="573" spans="3:3" x14ac:dyDescent="0.2">
      <c r="C573" s="200"/>
    </row>
    <row r="574" spans="3:3" x14ac:dyDescent="0.2">
      <c r="C574" s="200"/>
    </row>
    <row r="575" spans="3:3" x14ac:dyDescent="0.2">
      <c r="C575" s="200"/>
    </row>
    <row r="576" spans="3:3" x14ac:dyDescent="0.2">
      <c r="C576" s="200"/>
    </row>
    <row r="577" spans="3:3" x14ac:dyDescent="0.2">
      <c r="C577" s="200"/>
    </row>
    <row r="578" spans="3:3" x14ac:dyDescent="0.2">
      <c r="C578" s="200"/>
    </row>
    <row r="579" spans="3:3" x14ac:dyDescent="0.2">
      <c r="C579" s="200"/>
    </row>
    <row r="580" spans="3:3" x14ac:dyDescent="0.2">
      <c r="C580" s="200"/>
    </row>
    <row r="581" spans="3:3" x14ac:dyDescent="0.2">
      <c r="C581" s="200"/>
    </row>
    <row r="582" spans="3:3" x14ac:dyDescent="0.2">
      <c r="C582" s="200"/>
    </row>
    <row r="583" spans="3:3" x14ac:dyDescent="0.2">
      <c r="C583" s="200"/>
    </row>
    <row r="584" spans="3:3" x14ac:dyDescent="0.2">
      <c r="C584" s="200"/>
    </row>
    <row r="585" spans="3:3" x14ac:dyDescent="0.2">
      <c r="C585" s="200"/>
    </row>
    <row r="586" spans="3:3" x14ac:dyDescent="0.2">
      <c r="C586" s="200"/>
    </row>
    <row r="587" spans="3:3" x14ac:dyDescent="0.2">
      <c r="C587" s="200"/>
    </row>
    <row r="588" spans="3:3" x14ac:dyDescent="0.2">
      <c r="C588" s="200"/>
    </row>
    <row r="589" spans="3:3" x14ac:dyDescent="0.2">
      <c r="C589" s="200"/>
    </row>
    <row r="590" spans="3:3" x14ac:dyDescent="0.2">
      <c r="C590" s="200"/>
    </row>
    <row r="591" spans="3:3" x14ac:dyDescent="0.2">
      <c r="C591" s="200"/>
    </row>
    <row r="592" spans="3:3" x14ac:dyDescent="0.2">
      <c r="C592" s="200"/>
    </row>
    <row r="593" spans="3:3" x14ac:dyDescent="0.2">
      <c r="C593" s="200"/>
    </row>
    <row r="594" spans="3:3" x14ac:dyDescent="0.2">
      <c r="C594" s="200"/>
    </row>
    <row r="595" spans="3:3" x14ac:dyDescent="0.2">
      <c r="C595" s="200"/>
    </row>
    <row r="596" spans="3:3" x14ac:dyDescent="0.2">
      <c r="C596" s="200"/>
    </row>
    <row r="597" spans="3:3" x14ac:dyDescent="0.2">
      <c r="C597" s="200"/>
    </row>
    <row r="598" spans="3:3" x14ac:dyDescent="0.2">
      <c r="C598" s="200"/>
    </row>
    <row r="599" spans="3:3" x14ac:dyDescent="0.2">
      <c r="C599" s="200"/>
    </row>
    <row r="600" spans="3:3" x14ac:dyDescent="0.2">
      <c r="C600" s="200"/>
    </row>
    <row r="601" spans="3:3" x14ac:dyDescent="0.2">
      <c r="C601" s="200"/>
    </row>
    <row r="602" spans="3:3" x14ac:dyDescent="0.2">
      <c r="C602" s="200"/>
    </row>
    <row r="603" spans="3:3" x14ac:dyDescent="0.2">
      <c r="C603" s="200"/>
    </row>
    <row r="604" spans="3:3" x14ac:dyDescent="0.2">
      <c r="C604" s="200"/>
    </row>
    <row r="605" spans="3:3" x14ac:dyDescent="0.2">
      <c r="C605" s="200"/>
    </row>
    <row r="606" spans="3:3" x14ac:dyDescent="0.2">
      <c r="C606" s="200"/>
    </row>
    <row r="607" spans="3:3" x14ac:dyDescent="0.2">
      <c r="C607" s="200"/>
    </row>
    <row r="608" spans="3:3" x14ac:dyDescent="0.2">
      <c r="C608" s="200"/>
    </row>
    <row r="609" spans="3:3" x14ac:dyDescent="0.2">
      <c r="C609" s="200"/>
    </row>
    <row r="610" spans="3:3" x14ac:dyDescent="0.2">
      <c r="C610" s="200"/>
    </row>
    <row r="611" spans="3:3" x14ac:dyDescent="0.2">
      <c r="C611" s="200"/>
    </row>
    <row r="612" spans="3:3" x14ac:dyDescent="0.2">
      <c r="C612" s="200"/>
    </row>
    <row r="613" spans="3:3" x14ac:dyDescent="0.2">
      <c r="C613" s="200"/>
    </row>
    <row r="614" spans="3:3" x14ac:dyDescent="0.2">
      <c r="C614" s="200"/>
    </row>
    <row r="615" spans="3:3" x14ac:dyDescent="0.2">
      <c r="C615" s="200"/>
    </row>
    <row r="616" spans="3:3" x14ac:dyDescent="0.2">
      <c r="C616" s="200"/>
    </row>
    <row r="617" spans="3:3" x14ac:dyDescent="0.2">
      <c r="C617" s="200"/>
    </row>
    <row r="618" spans="3:3" x14ac:dyDescent="0.2">
      <c r="C618" s="200"/>
    </row>
    <row r="619" spans="3:3" x14ac:dyDescent="0.2">
      <c r="C619" s="200"/>
    </row>
    <row r="620" spans="3:3" x14ac:dyDescent="0.2">
      <c r="C620" s="200"/>
    </row>
    <row r="621" spans="3:3" x14ac:dyDescent="0.2">
      <c r="C621" s="200"/>
    </row>
    <row r="622" spans="3:3" x14ac:dyDescent="0.2">
      <c r="C622" s="200"/>
    </row>
    <row r="623" spans="3:3" x14ac:dyDescent="0.2">
      <c r="C623" s="200"/>
    </row>
    <row r="624" spans="3:3" x14ac:dyDescent="0.2">
      <c r="C624" s="200"/>
    </row>
    <row r="625" spans="3:3" x14ac:dyDescent="0.2">
      <c r="C625" s="200"/>
    </row>
    <row r="626" spans="3:3" x14ac:dyDescent="0.2">
      <c r="C626" s="200"/>
    </row>
    <row r="627" spans="3:3" x14ac:dyDescent="0.2">
      <c r="C627" s="200"/>
    </row>
    <row r="628" spans="3:3" x14ac:dyDescent="0.2">
      <c r="C628" s="200"/>
    </row>
    <row r="629" spans="3:3" x14ac:dyDescent="0.2">
      <c r="C629" s="200"/>
    </row>
    <row r="630" spans="3:3" x14ac:dyDescent="0.2">
      <c r="C630" s="200"/>
    </row>
    <row r="631" spans="3:3" x14ac:dyDescent="0.2">
      <c r="C631" s="200"/>
    </row>
    <row r="632" spans="3:3" x14ac:dyDescent="0.2">
      <c r="C632" s="200"/>
    </row>
    <row r="633" spans="3:3" x14ac:dyDescent="0.2">
      <c r="C633" s="200"/>
    </row>
    <row r="634" spans="3:3" x14ac:dyDescent="0.2">
      <c r="C634" s="200"/>
    </row>
    <row r="635" spans="3:3" x14ac:dyDescent="0.2">
      <c r="C635" s="200"/>
    </row>
    <row r="636" spans="3:3" x14ac:dyDescent="0.2">
      <c r="C636" s="200"/>
    </row>
    <row r="637" spans="3:3" x14ac:dyDescent="0.2">
      <c r="C637" s="200"/>
    </row>
    <row r="638" spans="3:3" x14ac:dyDescent="0.2">
      <c r="C638" s="200"/>
    </row>
    <row r="639" spans="3:3" x14ac:dyDescent="0.2">
      <c r="C639" s="200"/>
    </row>
    <row r="640" spans="3:3" x14ac:dyDescent="0.2">
      <c r="C640" s="200"/>
    </row>
    <row r="641" spans="3:3" x14ac:dyDescent="0.2">
      <c r="C641" s="200"/>
    </row>
    <row r="642" spans="3:3" x14ac:dyDescent="0.2">
      <c r="C642" s="200"/>
    </row>
    <row r="643" spans="3:3" x14ac:dyDescent="0.2">
      <c r="C643" s="200"/>
    </row>
    <row r="644" spans="3:3" x14ac:dyDescent="0.2">
      <c r="C644" s="200"/>
    </row>
    <row r="645" spans="3:3" x14ac:dyDescent="0.2">
      <c r="C645" s="200"/>
    </row>
    <row r="646" spans="3:3" x14ac:dyDescent="0.2">
      <c r="C646" s="200"/>
    </row>
    <row r="647" spans="3:3" x14ac:dyDescent="0.2">
      <c r="C647" s="200"/>
    </row>
    <row r="648" spans="3:3" x14ac:dyDescent="0.2">
      <c r="C648" s="200"/>
    </row>
    <row r="649" spans="3:3" x14ac:dyDescent="0.2">
      <c r="C649" s="200"/>
    </row>
    <row r="650" spans="3:3" x14ac:dyDescent="0.2">
      <c r="C650" s="200"/>
    </row>
    <row r="651" spans="3:3" x14ac:dyDescent="0.2">
      <c r="C651" s="200"/>
    </row>
    <row r="652" spans="3:3" x14ac:dyDescent="0.2">
      <c r="C652" s="200"/>
    </row>
    <row r="653" spans="3:3" x14ac:dyDescent="0.2">
      <c r="C653" s="200"/>
    </row>
    <row r="654" spans="3:3" x14ac:dyDescent="0.2">
      <c r="C654" s="200"/>
    </row>
    <row r="655" spans="3:3" x14ac:dyDescent="0.2">
      <c r="C655" s="200"/>
    </row>
    <row r="656" spans="3:3" x14ac:dyDescent="0.2">
      <c r="C656" s="200"/>
    </row>
    <row r="657" spans="3:3" x14ac:dyDescent="0.2">
      <c r="C657" s="200"/>
    </row>
    <row r="658" spans="3:3" x14ac:dyDescent="0.2">
      <c r="C658" s="200"/>
    </row>
    <row r="659" spans="3:3" x14ac:dyDescent="0.2">
      <c r="C659" s="200"/>
    </row>
    <row r="660" spans="3:3" x14ac:dyDescent="0.2">
      <c r="C660" s="200"/>
    </row>
    <row r="661" spans="3:3" x14ac:dyDescent="0.2">
      <c r="C661" s="200"/>
    </row>
    <row r="662" spans="3:3" x14ac:dyDescent="0.2">
      <c r="C662" s="200"/>
    </row>
    <row r="663" spans="3:3" x14ac:dyDescent="0.2">
      <c r="C663" s="200"/>
    </row>
    <row r="664" spans="3:3" x14ac:dyDescent="0.2">
      <c r="C664" s="200"/>
    </row>
    <row r="665" spans="3:3" x14ac:dyDescent="0.2">
      <c r="C665" s="200"/>
    </row>
    <row r="666" spans="3:3" x14ac:dyDescent="0.2">
      <c r="C666" s="200"/>
    </row>
    <row r="667" spans="3:3" x14ac:dyDescent="0.2">
      <c r="C667" s="200"/>
    </row>
    <row r="668" spans="3:3" x14ac:dyDescent="0.2">
      <c r="C668" s="200"/>
    </row>
    <row r="669" spans="3:3" x14ac:dyDescent="0.2">
      <c r="C669" s="200"/>
    </row>
    <row r="670" spans="3:3" x14ac:dyDescent="0.2">
      <c r="C670" s="200"/>
    </row>
    <row r="671" spans="3:3" x14ac:dyDescent="0.2">
      <c r="C671" s="200"/>
    </row>
    <row r="672" spans="3:3" x14ac:dyDescent="0.2">
      <c r="C672" s="200"/>
    </row>
    <row r="673" spans="3:3" x14ac:dyDescent="0.2">
      <c r="C673" s="200"/>
    </row>
    <row r="674" spans="3:3" x14ac:dyDescent="0.2">
      <c r="C674" s="200"/>
    </row>
    <row r="675" spans="3:3" x14ac:dyDescent="0.2">
      <c r="C675" s="200"/>
    </row>
    <row r="676" spans="3:3" x14ac:dyDescent="0.2">
      <c r="C676" s="200"/>
    </row>
    <row r="677" spans="3:3" x14ac:dyDescent="0.2">
      <c r="C677" s="200"/>
    </row>
    <row r="678" spans="3:3" x14ac:dyDescent="0.2">
      <c r="C678" s="200"/>
    </row>
    <row r="679" spans="3:3" x14ac:dyDescent="0.2">
      <c r="C679" s="200"/>
    </row>
    <row r="680" spans="3:3" x14ac:dyDescent="0.2">
      <c r="C680" s="200"/>
    </row>
    <row r="681" spans="3:3" x14ac:dyDescent="0.2">
      <c r="C681" s="200"/>
    </row>
    <row r="682" spans="3:3" x14ac:dyDescent="0.2">
      <c r="C682" s="200"/>
    </row>
    <row r="683" spans="3:3" x14ac:dyDescent="0.2">
      <c r="C683" s="200"/>
    </row>
    <row r="684" spans="3:3" x14ac:dyDescent="0.2">
      <c r="C684" s="200"/>
    </row>
    <row r="685" spans="3:3" x14ac:dyDescent="0.2">
      <c r="C685" s="200"/>
    </row>
    <row r="686" spans="3:3" x14ac:dyDescent="0.2">
      <c r="C686" s="200"/>
    </row>
    <row r="687" spans="3:3" x14ac:dyDescent="0.2">
      <c r="C687" s="200"/>
    </row>
    <row r="688" spans="3:3" x14ac:dyDescent="0.2">
      <c r="C688" s="200"/>
    </row>
    <row r="689" spans="3:3" x14ac:dyDescent="0.2">
      <c r="C689" s="200"/>
    </row>
    <row r="690" spans="3:3" x14ac:dyDescent="0.2">
      <c r="C690" s="200"/>
    </row>
    <row r="691" spans="3:3" x14ac:dyDescent="0.2">
      <c r="C691" s="200"/>
    </row>
    <row r="692" spans="3:3" x14ac:dyDescent="0.2">
      <c r="C692" s="200"/>
    </row>
    <row r="693" spans="3:3" x14ac:dyDescent="0.2">
      <c r="C693" s="200"/>
    </row>
    <row r="694" spans="3:3" x14ac:dyDescent="0.2">
      <c r="C694" s="200"/>
    </row>
    <row r="695" spans="3:3" x14ac:dyDescent="0.2">
      <c r="C695" s="200"/>
    </row>
    <row r="696" spans="3:3" x14ac:dyDescent="0.2">
      <c r="C696" s="200"/>
    </row>
    <row r="697" spans="3:3" x14ac:dyDescent="0.2">
      <c r="C697" s="200"/>
    </row>
    <row r="698" spans="3:3" x14ac:dyDescent="0.2">
      <c r="C698" s="200"/>
    </row>
    <row r="699" spans="3:3" x14ac:dyDescent="0.2">
      <c r="C699" s="200"/>
    </row>
    <row r="700" spans="3:3" x14ac:dyDescent="0.2">
      <c r="C700" s="200"/>
    </row>
    <row r="701" spans="3:3" x14ac:dyDescent="0.2">
      <c r="C701" s="200"/>
    </row>
    <row r="702" spans="3:3" x14ac:dyDescent="0.2">
      <c r="C702" s="200"/>
    </row>
    <row r="703" spans="3:3" x14ac:dyDescent="0.2">
      <c r="C703" s="200"/>
    </row>
    <row r="704" spans="3:3" x14ac:dyDescent="0.2">
      <c r="C704" s="200"/>
    </row>
    <row r="705" spans="3:3" x14ac:dyDescent="0.2">
      <c r="C705" s="200"/>
    </row>
    <row r="706" spans="3:3" x14ac:dyDescent="0.2">
      <c r="C706" s="200"/>
    </row>
    <row r="707" spans="3:3" x14ac:dyDescent="0.2">
      <c r="C707" s="200"/>
    </row>
    <row r="708" spans="3:3" x14ac:dyDescent="0.2">
      <c r="C708" s="200"/>
    </row>
    <row r="709" spans="3:3" x14ac:dyDescent="0.2">
      <c r="C709" s="200"/>
    </row>
    <row r="710" spans="3:3" x14ac:dyDescent="0.2">
      <c r="C710" s="200"/>
    </row>
    <row r="711" spans="3:3" x14ac:dyDescent="0.2">
      <c r="C711" s="200"/>
    </row>
    <row r="712" spans="3:3" x14ac:dyDescent="0.2">
      <c r="C712" s="200"/>
    </row>
    <row r="713" spans="3:3" x14ac:dyDescent="0.2">
      <c r="C713" s="200"/>
    </row>
    <row r="714" spans="3:3" x14ac:dyDescent="0.2">
      <c r="C714" s="200"/>
    </row>
    <row r="715" spans="3:3" x14ac:dyDescent="0.2">
      <c r="C715" s="200"/>
    </row>
    <row r="716" spans="3:3" x14ac:dyDescent="0.2">
      <c r="C716" s="200"/>
    </row>
    <row r="717" spans="3:3" x14ac:dyDescent="0.2">
      <c r="C717" s="200"/>
    </row>
    <row r="718" spans="3:3" x14ac:dyDescent="0.2">
      <c r="C718" s="200"/>
    </row>
    <row r="719" spans="3:3" x14ac:dyDescent="0.2">
      <c r="C719" s="200"/>
    </row>
    <row r="720" spans="3:3" x14ac:dyDescent="0.2">
      <c r="C720" s="200"/>
    </row>
    <row r="721" spans="3:3" x14ac:dyDescent="0.2">
      <c r="C721" s="200"/>
    </row>
    <row r="722" spans="3:3" x14ac:dyDescent="0.2">
      <c r="C722" s="200"/>
    </row>
    <row r="723" spans="3:3" x14ac:dyDescent="0.2">
      <c r="C723" s="200"/>
    </row>
    <row r="724" spans="3:3" x14ac:dyDescent="0.2">
      <c r="C724" s="200"/>
    </row>
    <row r="725" spans="3:3" x14ac:dyDescent="0.2">
      <c r="C725" s="200"/>
    </row>
    <row r="726" spans="3:3" x14ac:dyDescent="0.2">
      <c r="C726" s="200"/>
    </row>
    <row r="727" spans="3:3" x14ac:dyDescent="0.2">
      <c r="C727" s="200"/>
    </row>
    <row r="728" spans="3:3" x14ac:dyDescent="0.2">
      <c r="C728" s="200"/>
    </row>
    <row r="729" spans="3:3" x14ac:dyDescent="0.2">
      <c r="C729" s="200"/>
    </row>
    <row r="730" spans="3:3" x14ac:dyDescent="0.2">
      <c r="C730" s="200"/>
    </row>
    <row r="731" spans="3:3" x14ac:dyDescent="0.2">
      <c r="C731" s="200"/>
    </row>
    <row r="732" spans="3:3" x14ac:dyDescent="0.2">
      <c r="C732" s="200"/>
    </row>
    <row r="733" spans="3:3" x14ac:dyDescent="0.2">
      <c r="C733" s="200"/>
    </row>
    <row r="734" spans="3:3" x14ac:dyDescent="0.2">
      <c r="C734" s="200"/>
    </row>
    <row r="735" spans="3:3" x14ac:dyDescent="0.2">
      <c r="C735" s="200"/>
    </row>
    <row r="736" spans="3:3" x14ac:dyDescent="0.2">
      <c r="C736" s="200"/>
    </row>
    <row r="737" spans="3:3" x14ac:dyDescent="0.2">
      <c r="C737" s="200"/>
    </row>
    <row r="738" spans="3:3" x14ac:dyDescent="0.2">
      <c r="C738" s="200"/>
    </row>
    <row r="739" spans="3:3" x14ac:dyDescent="0.2">
      <c r="C739" s="200"/>
    </row>
    <row r="740" spans="3:3" x14ac:dyDescent="0.2">
      <c r="C740" s="200"/>
    </row>
    <row r="741" spans="3:3" x14ac:dyDescent="0.2">
      <c r="C741" s="200"/>
    </row>
    <row r="742" spans="3:3" x14ac:dyDescent="0.2">
      <c r="C742" s="200"/>
    </row>
    <row r="743" spans="3:3" x14ac:dyDescent="0.2">
      <c r="C743" s="200"/>
    </row>
    <row r="744" spans="3:3" x14ac:dyDescent="0.2">
      <c r="C744" s="200"/>
    </row>
    <row r="745" spans="3:3" x14ac:dyDescent="0.2">
      <c r="C745" s="200"/>
    </row>
    <row r="746" spans="3:3" x14ac:dyDescent="0.2">
      <c r="C746" s="200"/>
    </row>
    <row r="747" spans="3:3" x14ac:dyDescent="0.2">
      <c r="C747" s="200"/>
    </row>
    <row r="748" spans="3:3" x14ac:dyDescent="0.2">
      <c r="C748" s="200"/>
    </row>
    <row r="749" spans="3:3" x14ac:dyDescent="0.2">
      <c r="C749" s="200"/>
    </row>
    <row r="750" spans="3:3" x14ac:dyDescent="0.2">
      <c r="C750" s="200"/>
    </row>
    <row r="751" spans="3:3" x14ac:dyDescent="0.2">
      <c r="C751" s="200"/>
    </row>
    <row r="752" spans="3:3" x14ac:dyDescent="0.2">
      <c r="C752" s="200"/>
    </row>
    <row r="753" spans="3:3" x14ac:dyDescent="0.2">
      <c r="C753" s="200"/>
    </row>
    <row r="754" spans="3:3" x14ac:dyDescent="0.2">
      <c r="C754" s="200"/>
    </row>
    <row r="755" spans="3:3" x14ac:dyDescent="0.2">
      <c r="C755" s="200"/>
    </row>
    <row r="756" spans="3:3" x14ac:dyDescent="0.2">
      <c r="C756" s="200"/>
    </row>
    <row r="757" spans="3:3" x14ac:dyDescent="0.2">
      <c r="C757" s="200"/>
    </row>
    <row r="758" spans="3:3" x14ac:dyDescent="0.2">
      <c r="C758" s="200"/>
    </row>
    <row r="759" spans="3:3" x14ac:dyDescent="0.2">
      <c r="C759" s="200"/>
    </row>
    <row r="760" spans="3:3" x14ac:dyDescent="0.2">
      <c r="C760" s="200"/>
    </row>
    <row r="761" spans="3:3" x14ac:dyDescent="0.2">
      <c r="C761" s="200"/>
    </row>
    <row r="762" spans="3:3" x14ac:dyDescent="0.2">
      <c r="C762" s="200"/>
    </row>
    <row r="763" spans="3:3" x14ac:dyDescent="0.2">
      <c r="C763" s="200"/>
    </row>
    <row r="764" spans="3:3" x14ac:dyDescent="0.2">
      <c r="C764" s="200"/>
    </row>
    <row r="765" spans="3:3" x14ac:dyDescent="0.2">
      <c r="C765" s="200"/>
    </row>
    <row r="766" spans="3:3" x14ac:dyDescent="0.2">
      <c r="C766" s="200"/>
    </row>
    <row r="767" spans="3:3" x14ac:dyDescent="0.2">
      <c r="C767" s="200"/>
    </row>
    <row r="768" spans="3:3" x14ac:dyDescent="0.2">
      <c r="C768" s="200"/>
    </row>
    <row r="769" spans="3:3" x14ac:dyDescent="0.2">
      <c r="C769" s="200"/>
    </row>
    <row r="770" spans="3:3" x14ac:dyDescent="0.2">
      <c r="C770" s="200"/>
    </row>
    <row r="771" spans="3:3" x14ac:dyDescent="0.2">
      <c r="C771" s="200"/>
    </row>
    <row r="772" spans="3:3" x14ac:dyDescent="0.2">
      <c r="C772" s="200"/>
    </row>
    <row r="773" spans="3:3" x14ac:dyDescent="0.2">
      <c r="C773" s="200"/>
    </row>
    <row r="774" spans="3:3" x14ac:dyDescent="0.2">
      <c r="C774" s="200"/>
    </row>
    <row r="775" spans="3:3" x14ac:dyDescent="0.2">
      <c r="C775" s="200"/>
    </row>
    <row r="776" spans="3:3" x14ac:dyDescent="0.2">
      <c r="C776" s="200"/>
    </row>
    <row r="777" spans="3:3" x14ac:dyDescent="0.2">
      <c r="C777" s="200"/>
    </row>
    <row r="778" spans="3:3" x14ac:dyDescent="0.2">
      <c r="C778" s="200"/>
    </row>
    <row r="779" spans="3:3" x14ac:dyDescent="0.2">
      <c r="C779" s="200"/>
    </row>
    <row r="780" spans="3:3" x14ac:dyDescent="0.2">
      <c r="C780" s="200"/>
    </row>
    <row r="781" spans="3:3" x14ac:dyDescent="0.2">
      <c r="C781" s="200"/>
    </row>
    <row r="782" spans="3:3" x14ac:dyDescent="0.2">
      <c r="C782" s="200"/>
    </row>
    <row r="783" spans="3:3" x14ac:dyDescent="0.2">
      <c r="C783" s="200"/>
    </row>
    <row r="784" spans="3:3" x14ac:dyDescent="0.2">
      <c r="C784" s="200"/>
    </row>
    <row r="785" spans="3:3" x14ac:dyDescent="0.2">
      <c r="C785" s="200"/>
    </row>
    <row r="786" spans="3:3" x14ac:dyDescent="0.2">
      <c r="C786" s="200"/>
    </row>
    <row r="787" spans="3:3" x14ac:dyDescent="0.2">
      <c r="C787" s="200"/>
    </row>
    <row r="788" spans="3:3" x14ac:dyDescent="0.2">
      <c r="C788" s="200"/>
    </row>
    <row r="789" spans="3:3" x14ac:dyDescent="0.2">
      <c r="C789" s="200"/>
    </row>
    <row r="790" spans="3:3" x14ac:dyDescent="0.2">
      <c r="C790" s="200"/>
    </row>
    <row r="791" spans="3:3" x14ac:dyDescent="0.2">
      <c r="C791" s="200"/>
    </row>
    <row r="792" spans="3:3" x14ac:dyDescent="0.2">
      <c r="C792" s="200"/>
    </row>
    <row r="793" spans="3:3" x14ac:dyDescent="0.2">
      <c r="C793" s="200"/>
    </row>
    <row r="794" spans="3:3" x14ac:dyDescent="0.2">
      <c r="C794" s="200"/>
    </row>
    <row r="795" spans="3:3" x14ac:dyDescent="0.2">
      <c r="C795" s="200"/>
    </row>
    <row r="796" spans="3:3" x14ac:dyDescent="0.2">
      <c r="C796" s="200"/>
    </row>
    <row r="797" spans="3:3" x14ac:dyDescent="0.2">
      <c r="C797" s="200"/>
    </row>
    <row r="798" spans="3:3" x14ac:dyDescent="0.2">
      <c r="C798" s="200"/>
    </row>
    <row r="799" spans="3:3" x14ac:dyDescent="0.2">
      <c r="C799" s="200"/>
    </row>
    <row r="800" spans="3:3" x14ac:dyDescent="0.2">
      <c r="C800" s="200"/>
    </row>
    <row r="801" spans="3:3" x14ac:dyDescent="0.2">
      <c r="C801" s="200"/>
    </row>
    <row r="802" spans="3:3" x14ac:dyDescent="0.2">
      <c r="C802" s="200"/>
    </row>
    <row r="803" spans="3:3" x14ac:dyDescent="0.2">
      <c r="C803" s="200"/>
    </row>
    <row r="804" spans="3:3" x14ac:dyDescent="0.2">
      <c r="C804" s="200"/>
    </row>
    <row r="805" spans="3:3" x14ac:dyDescent="0.2">
      <c r="C805" s="200"/>
    </row>
    <row r="806" spans="3:3" x14ac:dyDescent="0.2">
      <c r="C806" s="200"/>
    </row>
    <row r="807" spans="3:3" x14ac:dyDescent="0.2">
      <c r="C807" s="200"/>
    </row>
    <row r="808" spans="3:3" x14ac:dyDescent="0.2">
      <c r="C808" s="200"/>
    </row>
    <row r="809" spans="3:3" x14ac:dyDescent="0.2">
      <c r="C809" s="200"/>
    </row>
    <row r="810" spans="3:3" x14ac:dyDescent="0.2">
      <c r="C810" s="200"/>
    </row>
    <row r="811" spans="3:3" x14ac:dyDescent="0.2">
      <c r="C811" s="200"/>
    </row>
    <row r="812" spans="3:3" x14ac:dyDescent="0.2">
      <c r="C812" s="200"/>
    </row>
    <row r="813" spans="3:3" x14ac:dyDescent="0.2">
      <c r="C813" s="200"/>
    </row>
    <row r="814" spans="3:3" x14ac:dyDescent="0.2">
      <c r="C814" s="200"/>
    </row>
    <row r="815" spans="3:3" x14ac:dyDescent="0.2">
      <c r="C815" s="200"/>
    </row>
    <row r="816" spans="3:3" x14ac:dyDescent="0.2">
      <c r="C816" s="200"/>
    </row>
    <row r="817" spans="3:3" x14ac:dyDescent="0.2">
      <c r="C817" s="200"/>
    </row>
    <row r="818" spans="3:3" x14ac:dyDescent="0.2">
      <c r="C818" s="200"/>
    </row>
    <row r="819" spans="3:3" x14ac:dyDescent="0.2">
      <c r="C819" s="200"/>
    </row>
    <row r="820" spans="3:3" x14ac:dyDescent="0.2">
      <c r="C820" s="200"/>
    </row>
    <row r="821" spans="3:3" x14ac:dyDescent="0.2">
      <c r="C821" s="200"/>
    </row>
    <row r="822" spans="3:3" x14ac:dyDescent="0.2">
      <c r="C822" s="200"/>
    </row>
    <row r="823" spans="3:3" x14ac:dyDescent="0.2">
      <c r="C823" s="200"/>
    </row>
    <row r="824" spans="3:3" x14ac:dyDescent="0.2">
      <c r="C824" s="200"/>
    </row>
    <row r="825" spans="3:3" x14ac:dyDescent="0.2">
      <c r="C825" s="200"/>
    </row>
    <row r="826" spans="3:3" x14ac:dyDescent="0.2">
      <c r="C826" s="200"/>
    </row>
    <row r="827" spans="3:3" x14ac:dyDescent="0.2">
      <c r="C827" s="200"/>
    </row>
    <row r="828" spans="3:3" x14ac:dyDescent="0.2">
      <c r="C828" s="200"/>
    </row>
    <row r="829" spans="3:3" x14ac:dyDescent="0.2">
      <c r="C829" s="200"/>
    </row>
    <row r="830" spans="3:3" x14ac:dyDescent="0.2">
      <c r="C830" s="200"/>
    </row>
    <row r="831" spans="3:3" x14ac:dyDescent="0.2">
      <c r="C831" s="200"/>
    </row>
    <row r="832" spans="3:3" x14ac:dyDescent="0.2">
      <c r="C832" s="200"/>
    </row>
    <row r="833" spans="3:3" x14ac:dyDescent="0.2">
      <c r="C833" s="200"/>
    </row>
  </sheetData>
  <mergeCells count="2">
    <mergeCell ref="B7:F7"/>
    <mergeCell ref="C8:D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workbookViewId="0">
      <selection activeCell="C20" sqref="C20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75" style="46" customWidth="1"/>
    <col min="4" max="4" width="22.25" style="46" customWidth="1"/>
    <col min="5" max="5" width="15.875" style="46" customWidth="1"/>
    <col min="6" max="6" width="5.25" style="55" customWidth="1"/>
    <col min="7" max="16384" width="11.375" style="46"/>
  </cols>
  <sheetData>
    <row r="2" spans="1:9" x14ac:dyDescent="0.2">
      <c r="B2" s="46" t="s">
        <v>2060</v>
      </c>
      <c r="C2" s="46" t="s">
        <v>2067</v>
      </c>
      <c r="E2" s="198">
        <f>+E3</f>
        <v>31000000</v>
      </c>
      <c r="F2" s="46"/>
      <c r="G2" s="312" t="s">
        <v>1731</v>
      </c>
      <c r="H2" s="310">
        <f>+E2</f>
        <v>31000000</v>
      </c>
    </row>
    <row r="3" spans="1:9" x14ac:dyDescent="0.2">
      <c r="B3" s="46" t="s">
        <v>1752</v>
      </c>
      <c r="C3" s="46">
        <v>25</v>
      </c>
      <c r="D3" s="309" t="s">
        <v>2242</v>
      </c>
      <c r="E3" s="198">
        <f>+E8</f>
        <v>31000000</v>
      </c>
      <c r="F3" s="46"/>
      <c r="G3" s="312">
        <v>211</v>
      </c>
      <c r="H3" s="310">
        <v>610000</v>
      </c>
      <c r="I3" s="310">
        <f>SUM(H3:H15)</f>
        <v>51665000</v>
      </c>
    </row>
    <row r="4" spans="1:9" x14ac:dyDescent="0.2">
      <c r="B4" s="46" t="s">
        <v>2058</v>
      </c>
      <c r="C4" s="123" t="s">
        <v>1762</v>
      </c>
      <c r="D4" s="193" t="s">
        <v>2092</v>
      </c>
      <c r="F4" s="46"/>
      <c r="G4" s="312">
        <v>213</v>
      </c>
      <c r="H4" s="310">
        <v>1150000</v>
      </c>
      <c r="I4" s="310">
        <f>+I3-H2</f>
        <v>20665000</v>
      </c>
    </row>
    <row r="5" spans="1:9" x14ac:dyDescent="0.2">
      <c r="F5" s="46"/>
      <c r="G5" s="312">
        <v>221</v>
      </c>
      <c r="H5" s="310">
        <v>13900000</v>
      </c>
    </row>
    <row r="6" spans="1:9" x14ac:dyDescent="0.2">
      <c r="B6" s="438" t="s">
        <v>44</v>
      </c>
      <c r="C6" s="438"/>
      <c r="D6" s="438"/>
      <c r="E6" s="438"/>
      <c r="F6" s="438"/>
      <c r="G6" s="312">
        <v>222</v>
      </c>
      <c r="H6" s="310">
        <v>5500000</v>
      </c>
    </row>
    <row r="7" spans="1:9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  <c r="G7" s="312">
        <v>223</v>
      </c>
      <c r="H7" s="310">
        <f>9320000-180000</f>
        <v>9140000</v>
      </c>
    </row>
    <row r="8" spans="1:9" x14ac:dyDescent="0.2">
      <c r="A8" s="194">
        <v>2</v>
      </c>
      <c r="B8" s="195" t="s">
        <v>1655</v>
      </c>
      <c r="C8" s="196"/>
      <c r="D8" s="197"/>
      <c r="E8" s="178">
        <f>+E9</f>
        <v>31000000</v>
      </c>
      <c r="F8" s="199">
        <v>91.266037735849054</v>
      </c>
      <c r="G8" s="312">
        <v>224</v>
      </c>
      <c r="H8" s="310">
        <v>7300000</v>
      </c>
    </row>
    <row r="9" spans="1:9" x14ac:dyDescent="0.2">
      <c r="A9" s="183" t="s">
        <v>1203</v>
      </c>
      <c r="B9" s="184" t="s">
        <v>1204</v>
      </c>
      <c r="C9" s="188"/>
      <c r="D9" s="188"/>
      <c r="E9" s="192">
        <f>+D10+D58+D34</f>
        <v>31000000</v>
      </c>
      <c r="F9" s="185">
        <v>89.141509433962256</v>
      </c>
      <c r="G9" s="312">
        <v>225</v>
      </c>
      <c r="H9" s="310">
        <v>3825000</v>
      </c>
    </row>
    <row r="10" spans="1:9" x14ac:dyDescent="0.2">
      <c r="A10" s="180" t="s">
        <v>1205</v>
      </c>
      <c r="B10" s="186" t="s">
        <v>1206</v>
      </c>
      <c r="C10" s="256"/>
      <c r="D10" s="190">
        <f>SUM(C14:C33)</f>
        <v>31000000</v>
      </c>
      <c r="E10" s="191"/>
      <c r="F10" s="187">
        <v>88.386792452830193</v>
      </c>
      <c r="G10" s="312">
        <v>226</v>
      </c>
      <c r="H10" s="310">
        <v>950000</v>
      </c>
    </row>
    <row r="11" spans="1:9" x14ac:dyDescent="0.2">
      <c r="A11" s="181" t="s">
        <v>1207</v>
      </c>
      <c r="B11" s="182" t="s">
        <v>1208</v>
      </c>
      <c r="C11" s="256"/>
      <c r="D11" s="189"/>
      <c r="E11" s="191"/>
      <c r="F11" s="187">
        <v>0</v>
      </c>
      <c r="G11" s="312">
        <v>241</v>
      </c>
      <c r="H11" s="310">
        <v>2300000</v>
      </c>
    </row>
    <row r="12" spans="1:9" x14ac:dyDescent="0.2">
      <c r="A12" s="181" t="s">
        <v>1209</v>
      </c>
      <c r="B12" s="182" t="s">
        <v>1210</v>
      </c>
      <c r="C12" s="256"/>
      <c r="D12" s="189"/>
      <c r="E12" s="191"/>
      <c r="F12" s="187">
        <v>0</v>
      </c>
      <c r="G12" s="312">
        <v>242</v>
      </c>
      <c r="H12" s="310">
        <v>1400000</v>
      </c>
    </row>
    <row r="13" spans="1:9" x14ac:dyDescent="0.2">
      <c r="A13" s="181" t="s">
        <v>1211</v>
      </c>
      <c r="B13" s="182" t="s">
        <v>1212</v>
      </c>
      <c r="C13" s="256"/>
      <c r="D13" s="189"/>
      <c r="E13" s="191"/>
      <c r="F13" s="187">
        <v>0</v>
      </c>
      <c r="G13" s="312">
        <v>251</v>
      </c>
      <c r="H13" s="310">
        <v>3200000</v>
      </c>
    </row>
    <row r="14" spans="1:9" x14ac:dyDescent="0.2">
      <c r="A14" s="181" t="s">
        <v>1213</v>
      </c>
      <c r="B14" s="182" t="s">
        <v>1214</v>
      </c>
      <c r="C14" s="256"/>
      <c r="D14" s="189"/>
      <c r="E14" s="191"/>
      <c r="F14" s="187">
        <v>0</v>
      </c>
      <c r="G14" s="312">
        <v>252</v>
      </c>
      <c r="H14" s="310">
        <v>890000</v>
      </c>
    </row>
    <row r="15" spans="1:9" x14ac:dyDescent="0.2">
      <c r="A15" s="181" t="s">
        <v>1215</v>
      </c>
      <c r="B15" s="182" t="s">
        <v>1216</v>
      </c>
      <c r="C15" s="256"/>
      <c r="D15" s="189"/>
      <c r="E15" s="191"/>
      <c r="F15" s="187">
        <v>0.94339622641509435</v>
      </c>
      <c r="G15" s="312">
        <v>265</v>
      </c>
      <c r="H15" s="310">
        <v>1500000</v>
      </c>
    </row>
    <row r="16" spans="1:9" x14ac:dyDescent="0.2">
      <c r="A16" s="181" t="s">
        <v>1217</v>
      </c>
      <c r="B16" s="182" t="s">
        <v>1218</v>
      </c>
      <c r="C16" s="256"/>
      <c r="D16" s="189"/>
      <c r="E16" s="191"/>
      <c r="F16" s="187">
        <v>0</v>
      </c>
      <c r="G16" s="312"/>
      <c r="H16" s="310"/>
    </row>
    <row r="17" spans="1:8" x14ac:dyDescent="0.2">
      <c r="A17" s="181" t="s">
        <v>1219</v>
      </c>
      <c r="B17" s="182" t="s">
        <v>1220</v>
      </c>
      <c r="C17" s="256"/>
      <c r="D17" s="189"/>
      <c r="E17" s="191"/>
      <c r="F17" s="187">
        <v>0.94339622641509435</v>
      </c>
      <c r="G17" s="312"/>
      <c r="H17" s="310"/>
    </row>
    <row r="18" spans="1:8" ht="12.45" x14ac:dyDescent="0.2">
      <c r="A18" s="181" t="s">
        <v>1221</v>
      </c>
      <c r="B18" s="182" t="s">
        <v>1222</v>
      </c>
      <c r="C18" s="256"/>
      <c r="D18" s="189"/>
      <c r="E18" s="191"/>
      <c r="F18" s="187">
        <v>0</v>
      </c>
      <c r="G18" s="179"/>
      <c r="H18" s="310"/>
    </row>
    <row r="19" spans="1:8" ht="12.45" x14ac:dyDescent="0.2">
      <c r="A19" s="181" t="s">
        <v>1223</v>
      </c>
      <c r="B19" s="182" t="s">
        <v>1224</v>
      </c>
      <c r="C19" s="256"/>
      <c r="D19" s="189"/>
      <c r="E19" s="191"/>
      <c r="F19" s="187">
        <v>0.94339622641509435</v>
      </c>
      <c r="G19" s="179"/>
      <c r="H19" s="310"/>
    </row>
    <row r="20" spans="1:8" ht="12.45" x14ac:dyDescent="0.2">
      <c r="A20" s="181" t="s">
        <v>1225</v>
      </c>
      <c r="B20" s="182" t="s">
        <v>1226</v>
      </c>
      <c r="C20" s="256">
        <v>31000000</v>
      </c>
      <c r="D20" s="189"/>
      <c r="E20" s="191"/>
      <c r="F20" s="187">
        <v>0.94339622641509435</v>
      </c>
      <c r="G20" s="179"/>
      <c r="H20" s="310"/>
    </row>
    <row r="21" spans="1:8" ht="12.45" x14ac:dyDescent="0.2">
      <c r="A21" s="181" t="s">
        <v>1227</v>
      </c>
      <c r="B21" s="182" t="s">
        <v>1228</v>
      </c>
      <c r="C21" s="256"/>
      <c r="D21" s="189"/>
      <c r="E21" s="191"/>
      <c r="F21" s="187">
        <v>0</v>
      </c>
      <c r="G21" s="179"/>
      <c r="H21" s="310"/>
    </row>
    <row r="22" spans="1:8" ht="23.6" x14ac:dyDescent="0.2">
      <c r="A22" s="181" t="s">
        <v>1229</v>
      </c>
      <c r="B22" s="182" t="s">
        <v>1230</v>
      </c>
      <c r="C22" s="256"/>
      <c r="D22" s="189"/>
      <c r="E22" s="191"/>
      <c r="F22" s="187">
        <v>0</v>
      </c>
      <c r="G22" s="179"/>
    </row>
    <row r="23" spans="1:8" ht="23.6" x14ac:dyDescent="0.2">
      <c r="A23" s="181" t="s">
        <v>1231</v>
      </c>
      <c r="B23" s="182" t="s">
        <v>1232</v>
      </c>
      <c r="C23" s="256"/>
      <c r="D23" s="189"/>
      <c r="E23" s="191"/>
      <c r="F23" s="187">
        <v>17.584905660377359</v>
      </c>
      <c r="G23" s="179"/>
    </row>
    <row r="24" spans="1:8" ht="12.45" x14ac:dyDescent="0.2">
      <c r="A24" s="181" t="s">
        <v>1233</v>
      </c>
      <c r="B24" s="182" t="s">
        <v>1234</v>
      </c>
      <c r="C24" s="256"/>
      <c r="D24" s="189"/>
      <c r="E24" s="191"/>
      <c r="F24" s="187">
        <v>0</v>
      </c>
      <c r="G24" s="179"/>
    </row>
    <row r="25" spans="1:8" ht="12.45" x14ac:dyDescent="0.2">
      <c r="A25" s="181" t="s">
        <v>1235</v>
      </c>
      <c r="B25" s="182" t="s">
        <v>1236</v>
      </c>
      <c r="C25" s="256"/>
      <c r="D25" s="189"/>
      <c r="E25" s="191"/>
      <c r="F25" s="187">
        <v>52.933962264150949</v>
      </c>
      <c r="G25" s="179"/>
    </row>
    <row r="26" spans="1:8" ht="12.45" x14ac:dyDescent="0.2">
      <c r="A26" s="181" t="s">
        <v>1237</v>
      </c>
      <c r="B26" s="182" t="s">
        <v>1238</v>
      </c>
      <c r="C26" s="256"/>
      <c r="D26" s="189"/>
      <c r="E26" s="191"/>
      <c r="F26" s="187">
        <v>0</v>
      </c>
      <c r="G26" s="179"/>
    </row>
    <row r="27" spans="1:8" ht="12.45" x14ac:dyDescent="0.2">
      <c r="A27" s="181" t="s">
        <v>1239</v>
      </c>
      <c r="B27" s="182" t="s">
        <v>1240</v>
      </c>
      <c r="C27" s="256"/>
      <c r="D27" s="189"/>
      <c r="E27" s="191"/>
      <c r="F27" s="187">
        <v>12.20754716981132</v>
      </c>
      <c r="G27" s="179"/>
    </row>
    <row r="28" spans="1:8" ht="12.45" x14ac:dyDescent="0.2">
      <c r="A28" s="181" t="s">
        <v>1241</v>
      </c>
      <c r="B28" s="182" t="s">
        <v>1242</v>
      </c>
      <c r="C28" s="256"/>
      <c r="D28" s="189"/>
      <c r="E28" s="191"/>
      <c r="F28" s="187">
        <v>0</v>
      </c>
      <c r="G28" s="179"/>
    </row>
    <row r="29" spans="1:8" ht="12.45" x14ac:dyDescent="0.2">
      <c r="A29" s="181" t="s">
        <v>1243</v>
      </c>
      <c r="B29" s="182" t="s">
        <v>1244</v>
      </c>
      <c r="C29" s="256"/>
      <c r="D29" s="189"/>
      <c r="E29" s="191"/>
      <c r="F29" s="187">
        <v>0.94339622641509435</v>
      </c>
      <c r="G29" s="179"/>
    </row>
    <row r="30" spans="1:8" ht="12.45" x14ac:dyDescent="0.2">
      <c r="A30" s="181" t="s">
        <v>1245</v>
      </c>
      <c r="B30" s="182" t="s">
        <v>1246</v>
      </c>
      <c r="C30" s="256"/>
      <c r="D30" s="189"/>
      <c r="E30" s="191"/>
      <c r="F30" s="187">
        <v>0</v>
      </c>
      <c r="G30" s="179"/>
    </row>
    <row r="31" spans="1:8" ht="12.45" x14ac:dyDescent="0.2">
      <c r="A31" s="181" t="s">
        <v>1247</v>
      </c>
      <c r="B31" s="182" t="s">
        <v>1248</v>
      </c>
      <c r="C31" s="256"/>
      <c r="D31" s="189"/>
      <c r="E31" s="191"/>
      <c r="F31" s="187">
        <v>0.94339622641509435</v>
      </c>
      <c r="G31" s="179"/>
    </row>
    <row r="32" spans="1:8" ht="23.6" x14ac:dyDescent="0.2">
      <c r="A32" s="181" t="s">
        <v>1249</v>
      </c>
      <c r="B32" s="182" t="s">
        <v>1250</v>
      </c>
      <c r="C32" s="256"/>
      <c r="D32" s="189"/>
      <c r="E32" s="191"/>
      <c r="F32" s="187">
        <v>0</v>
      </c>
      <c r="G32" s="179"/>
    </row>
    <row r="33" spans="1:7" ht="23.6" x14ac:dyDescent="0.2">
      <c r="A33" s="181" t="s">
        <v>1251</v>
      </c>
      <c r="B33" s="182" t="s">
        <v>1252</v>
      </c>
      <c r="C33" s="256"/>
      <c r="D33" s="189"/>
      <c r="E33" s="191"/>
      <c r="F33" s="187">
        <v>0</v>
      </c>
      <c r="G33" s="179"/>
    </row>
    <row r="34" spans="1:7" ht="12.45" x14ac:dyDescent="0.2">
      <c r="A34" s="180" t="s">
        <v>1253</v>
      </c>
      <c r="B34" s="186" t="s">
        <v>27</v>
      </c>
      <c r="C34" s="256"/>
      <c r="D34" s="190">
        <v>0</v>
      </c>
      <c r="E34" s="191"/>
      <c r="F34" s="187">
        <v>0</v>
      </c>
      <c r="G34" s="179"/>
    </row>
    <row r="35" spans="1:7" ht="12.45" x14ac:dyDescent="0.2">
      <c r="A35" s="181" t="s">
        <v>1254</v>
      </c>
      <c r="B35" s="182" t="s">
        <v>1208</v>
      </c>
      <c r="C35" s="256"/>
      <c r="D35" s="189"/>
      <c r="E35" s="191"/>
      <c r="F35" s="187">
        <v>0</v>
      </c>
      <c r="G35" s="179"/>
    </row>
    <row r="36" spans="1:7" ht="12.45" x14ac:dyDescent="0.2">
      <c r="A36" s="181" t="s">
        <v>1255</v>
      </c>
      <c r="B36" s="182" t="s">
        <v>1210</v>
      </c>
      <c r="C36" s="256"/>
      <c r="D36" s="189"/>
      <c r="E36" s="191"/>
      <c r="F36" s="187">
        <v>0</v>
      </c>
      <c r="G36" s="179"/>
    </row>
    <row r="37" spans="1:7" ht="12.45" x14ac:dyDescent="0.2">
      <c r="A37" s="181" t="s">
        <v>1256</v>
      </c>
      <c r="B37" s="182" t="s">
        <v>1212</v>
      </c>
      <c r="C37" s="256"/>
      <c r="D37" s="189"/>
      <c r="E37" s="191"/>
      <c r="F37" s="187">
        <v>0</v>
      </c>
      <c r="G37" s="179"/>
    </row>
    <row r="38" spans="1:7" ht="12.45" x14ac:dyDescent="0.2">
      <c r="A38" s="181" t="s">
        <v>1257</v>
      </c>
      <c r="B38" s="182" t="s">
        <v>1214</v>
      </c>
      <c r="C38" s="256"/>
      <c r="D38" s="189"/>
      <c r="E38" s="191"/>
      <c r="F38" s="187">
        <v>0</v>
      </c>
      <c r="G38" s="179"/>
    </row>
    <row r="39" spans="1:7" ht="12.45" x14ac:dyDescent="0.2">
      <c r="A39" s="181" t="s">
        <v>1258</v>
      </c>
      <c r="B39" s="182" t="s">
        <v>1216</v>
      </c>
      <c r="C39" s="256"/>
      <c r="D39" s="189"/>
      <c r="E39" s="191"/>
      <c r="F39" s="187">
        <v>0</v>
      </c>
      <c r="G39" s="179"/>
    </row>
    <row r="40" spans="1:7" ht="12.45" x14ac:dyDescent="0.2">
      <c r="A40" s="181" t="s">
        <v>1259</v>
      </c>
      <c r="B40" s="182" t="s">
        <v>1218</v>
      </c>
      <c r="C40" s="256"/>
      <c r="D40" s="189"/>
      <c r="E40" s="191"/>
      <c r="F40" s="187">
        <v>0</v>
      </c>
      <c r="G40" s="179"/>
    </row>
    <row r="41" spans="1:7" ht="12.45" x14ac:dyDescent="0.2">
      <c r="A41" s="181" t="s">
        <v>1260</v>
      </c>
      <c r="B41" s="182" t="s">
        <v>1220</v>
      </c>
      <c r="C41" s="256"/>
      <c r="D41" s="189"/>
      <c r="E41" s="191"/>
      <c r="F41" s="187">
        <v>0</v>
      </c>
      <c r="G41" s="179"/>
    </row>
    <row r="42" spans="1:7" ht="12.45" x14ac:dyDescent="0.2">
      <c r="A42" s="181" t="s">
        <v>1261</v>
      </c>
      <c r="B42" s="182" t="s">
        <v>1222</v>
      </c>
      <c r="C42" s="256"/>
      <c r="D42" s="189"/>
      <c r="E42" s="191"/>
      <c r="F42" s="187">
        <v>0</v>
      </c>
      <c r="G42" s="179"/>
    </row>
    <row r="43" spans="1:7" ht="12.45" x14ac:dyDescent="0.2">
      <c r="A43" s="181" t="s">
        <v>1262</v>
      </c>
      <c r="B43" s="182" t="s">
        <v>1224</v>
      </c>
      <c r="C43" s="256"/>
      <c r="D43" s="189"/>
      <c r="E43" s="191"/>
      <c r="F43" s="187">
        <v>0</v>
      </c>
      <c r="G43" s="179"/>
    </row>
    <row r="44" spans="1:7" ht="12.45" x14ac:dyDescent="0.2">
      <c r="A44" s="181" t="s">
        <v>1263</v>
      </c>
      <c r="B44" s="182" t="s">
        <v>1226</v>
      </c>
      <c r="C44" s="256"/>
      <c r="D44" s="189"/>
      <c r="E44" s="191"/>
      <c r="F44" s="187">
        <v>0</v>
      </c>
      <c r="G44" s="179"/>
    </row>
    <row r="45" spans="1:7" ht="12.45" x14ac:dyDescent="0.2">
      <c r="A45" s="181" t="s">
        <v>1264</v>
      </c>
      <c r="B45" s="182" t="s">
        <v>1228</v>
      </c>
      <c r="C45" s="256"/>
      <c r="D45" s="189"/>
      <c r="E45" s="191"/>
      <c r="F45" s="187">
        <v>0</v>
      </c>
      <c r="G45" s="179"/>
    </row>
    <row r="46" spans="1:7" ht="23.6" x14ac:dyDescent="0.2">
      <c r="A46" s="181" t="s">
        <v>1265</v>
      </c>
      <c r="B46" s="182" t="s">
        <v>1230</v>
      </c>
      <c r="C46" s="256"/>
      <c r="D46" s="189"/>
      <c r="E46" s="191"/>
      <c r="F46" s="187">
        <v>0</v>
      </c>
      <c r="G46" s="179"/>
    </row>
    <row r="47" spans="1:7" ht="23.6" x14ac:dyDescent="0.2">
      <c r="A47" s="181" t="s">
        <v>1266</v>
      </c>
      <c r="B47" s="182" t="s">
        <v>1232</v>
      </c>
      <c r="C47" s="256"/>
      <c r="D47" s="189"/>
      <c r="E47" s="191"/>
      <c r="F47" s="187">
        <v>0</v>
      </c>
      <c r="G47" s="179"/>
    </row>
    <row r="48" spans="1:7" ht="12.45" x14ac:dyDescent="0.2">
      <c r="A48" s="181" t="s">
        <v>1267</v>
      </c>
      <c r="B48" s="182" t="s">
        <v>1234</v>
      </c>
      <c r="C48" s="256"/>
      <c r="D48" s="189"/>
      <c r="E48" s="191"/>
      <c r="F48" s="187">
        <v>0</v>
      </c>
      <c r="G48" s="179"/>
    </row>
    <row r="49" spans="1:7" ht="12.45" x14ac:dyDescent="0.2">
      <c r="A49" s="181" t="s">
        <v>1268</v>
      </c>
      <c r="B49" s="182" t="s">
        <v>1236</v>
      </c>
      <c r="C49" s="256"/>
      <c r="D49" s="189"/>
      <c r="E49" s="191"/>
      <c r="F49" s="187">
        <v>0</v>
      </c>
      <c r="G49" s="179"/>
    </row>
    <row r="50" spans="1:7" ht="12.45" x14ac:dyDescent="0.2">
      <c r="A50" s="181" t="s">
        <v>1269</v>
      </c>
      <c r="B50" s="182" t="s">
        <v>1238</v>
      </c>
      <c r="C50" s="256"/>
      <c r="D50" s="189"/>
      <c r="E50" s="191"/>
      <c r="F50" s="187">
        <v>0</v>
      </c>
      <c r="G50" s="179"/>
    </row>
    <row r="51" spans="1:7" ht="12.45" x14ac:dyDescent="0.2">
      <c r="A51" s="181" t="s">
        <v>1270</v>
      </c>
      <c r="B51" s="182" t="s">
        <v>1240</v>
      </c>
      <c r="C51" s="256"/>
      <c r="D51" s="189"/>
      <c r="E51" s="191"/>
      <c r="F51" s="187">
        <v>0</v>
      </c>
      <c r="G51" s="179"/>
    </row>
    <row r="52" spans="1:7" ht="12.45" x14ac:dyDescent="0.2">
      <c r="A52" s="181" t="s">
        <v>1271</v>
      </c>
      <c r="B52" s="182" t="s">
        <v>1242</v>
      </c>
      <c r="C52" s="256"/>
      <c r="D52" s="189"/>
      <c r="E52" s="191"/>
      <c r="F52" s="187">
        <v>0</v>
      </c>
      <c r="G52" s="179"/>
    </row>
    <row r="53" spans="1:7" ht="12.45" x14ac:dyDescent="0.2">
      <c r="A53" s="181" t="s">
        <v>1272</v>
      </c>
      <c r="B53" s="182" t="s">
        <v>1244</v>
      </c>
      <c r="C53" s="256"/>
      <c r="D53" s="189"/>
      <c r="E53" s="191"/>
      <c r="F53" s="187">
        <v>0</v>
      </c>
      <c r="G53" s="179"/>
    </row>
    <row r="54" spans="1:7" ht="12.45" x14ac:dyDescent="0.2">
      <c r="A54" s="181" t="s">
        <v>1273</v>
      </c>
      <c r="B54" s="182" t="s">
        <v>1246</v>
      </c>
      <c r="C54" s="256"/>
      <c r="D54" s="189"/>
      <c r="E54" s="191"/>
      <c r="F54" s="187">
        <v>0</v>
      </c>
      <c r="G54" s="179"/>
    </row>
    <row r="55" spans="1:7" ht="12.45" x14ac:dyDescent="0.2">
      <c r="A55" s="181" t="s">
        <v>1274</v>
      </c>
      <c r="B55" s="182" t="s">
        <v>1248</v>
      </c>
      <c r="C55" s="256"/>
      <c r="D55" s="189"/>
      <c r="E55" s="191"/>
      <c r="F55" s="187">
        <v>0</v>
      </c>
      <c r="G55" s="179"/>
    </row>
    <row r="56" spans="1:7" ht="23.6" x14ac:dyDescent="0.2">
      <c r="A56" s="181" t="s">
        <v>1275</v>
      </c>
      <c r="B56" s="182" t="s">
        <v>1250</v>
      </c>
      <c r="C56" s="256"/>
      <c r="D56" s="189"/>
      <c r="E56" s="191"/>
      <c r="F56" s="187">
        <v>0</v>
      </c>
      <c r="G56" s="179"/>
    </row>
    <row r="57" spans="1:7" ht="23.6" x14ac:dyDescent="0.2">
      <c r="A57" s="181" t="s">
        <v>1276</v>
      </c>
      <c r="B57" s="182" t="s">
        <v>1252</v>
      </c>
      <c r="C57" s="256"/>
      <c r="D57" s="189"/>
      <c r="E57" s="191"/>
      <c r="F57" s="187">
        <v>0</v>
      </c>
      <c r="G57" s="179"/>
    </row>
    <row r="58" spans="1:7" ht="12.45" x14ac:dyDescent="0.2">
      <c r="A58" s="180" t="s">
        <v>1277</v>
      </c>
      <c r="B58" s="186" t="s">
        <v>1278</v>
      </c>
      <c r="C58" s="256"/>
      <c r="D58" s="190">
        <f>SUM(C62:C66)</f>
        <v>0</v>
      </c>
      <c r="E58" s="191"/>
      <c r="F58" s="187">
        <v>0.75471698113207553</v>
      </c>
      <c r="G58" s="179"/>
    </row>
    <row r="59" spans="1:7" ht="23.6" x14ac:dyDescent="0.2">
      <c r="A59" s="181" t="s">
        <v>1279</v>
      </c>
      <c r="B59" s="182" t="s">
        <v>1280</v>
      </c>
      <c r="C59" s="256"/>
      <c r="D59" s="189"/>
      <c r="E59" s="191"/>
      <c r="F59" s="187">
        <v>0</v>
      </c>
      <c r="G59" s="179"/>
    </row>
    <row r="60" spans="1:7" ht="23.6" x14ac:dyDescent="0.2">
      <c r="A60" s="181" t="s">
        <v>1281</v>
      </c>
      <c r="B60" s="182" t="s">
        <v>1282</v>
      </c>
      <c r="C60" s="256"/>
      <c r="D60" s="189"/>
      <c r="E60" s="191"/>
      <c r="F60" s="187">
        <v>0</v>
      </c>
      <c r="G60" s="179"/>
    </row>
    <row r="61" spans="1:7" ht="23.6" x14ac:dyDescent="0.2">
      <c r="A61" s="181" t="s">
        <v>1283</v>
      </c>
      <c r="B61" s="182" t="s">
        <v>1284</v>
      </c>
      <c r="C61" s="256"/>
      <c r="D61" s="189"/>
      <c r="E61" s="191"/>
      <c r="F61" s="187">
        <v>0</v>
      </c>
      <c r="G61" s="179"/>
    </row>
    <row r="62" spans="1:7" ht="23.6" x14ac:dyDescent="0.2">
      <c r="A62" s="181" t="s">
        <v>1285</v>
      </c>
      <c r="B62" s="182" t="s">
        <v>1286</v>
      </c>
      <c r="C62" s="256"/>
      <c r="D62" s="189"/>
      <c r="E62" s="191"/>
      <c r="F62" s="187">
        <v>0</v>
      </c>
      <c r="G62" s="179"/>
    </row>
    <row r="63" spans="1:7" ht="12.45" x14ac:dyDescent="0.2">
      <c r="A63" s="181" t="s">
        <v>1287</v>
      </c>
      <c r="B63" s="182" t="s">
        <v>1288</v>
      </c>
      <c r="C63" s="256"/>
      <c r="D63" s="189"/>
      <c r="E63" s="191"/>
      <c r="F63" s="187">
        <v>0.37735849056603776</v>
      </c>
      <c r="G63" s="179"/>
    </row>
    <row r="64" spans="1:7" ht="12.45" x14ac:dyDescent="0.2">
      <c r="A64" s="181" t="s">
        <v>1289</v>
      </c>
      <c r="B64" s="182" t="s">
        <v>1290</v>
      </c>
      <c r="C64" s="256"/>
      <c r="D64" s="189"/>
      <c r="E64" s="191"/>
      <c r="F64" s="187">
        <v>0</v>
      </c>
      <c r="G64" s="179"/>
    </row>
    <row r="65" spans="1:7" ht="12.45" x14ac:dyDescent="0.2">
      <c r="A65" s="181" t="s">
        <v>1291</v>
      </c>
      <c r="B65" s="182" t="s">
        <v>1292</v>
      </c>
      <c r="C65" s="256"/>
      <c r="D65" s="189"/>
      <c r="E65" s="191"/>
      <c r="F65" s="187">
        <v>0.37735849056603776</v>
      </c>
      <c r="G65" s="179"/>
    </row>
    <row r="66" spans="1:7" ht="12.45" x14ac:dyDescent="0.2">
      <c r="A66" s="181" t="s">
        <v>1293</v>
      </c>
      <c r="B66" s="182" t="s">
        <v>1294</v>
      </c>
      <c r="C66" s="256"/>
      <c r="D66" s="189"/>
      <c r="E66" s="191"/>
      <c r="F66" s="187">
        <v>0</v>
      </c>
      <c r="G66" s="179"/>
    </row>
    <row r="67" spans="1:7" ht="23.6" x14ac:dyDescent="0.2">
      <c r="A67" s="181" t="s">
        <v>1295</v>
      </c>
      <c r="B67" s="182" t="s">
        <v>1296</v>
      </c>
      <c r="C67" s="256"/>
      <c r="D67" s="189"/>
      <c r="E67" s="191"/>
      <c r="F67" s="187">
        <v>0</v>
      </c>
      <c r="G67" s="179"/>
    </row>
    <row r="68" spans="1:7" ht="23.6" x14ac:dyDescent="0.2">
      <c r="A68" s="181" t="s">
        <v>1297</v>
      </c>
      <c r="B68" s="182" t="s">
        <v>1298</v>
      </c>
      <c r="C68" s="256"/>
      <c r="D68" s="189"/>
      <c r="E68" s="191"/>
      <c r="F68" s="187">
        <v>0</v>
      </c>
      <c r="G68" s="179"/>
    </row>
    <row r="69" spans="1:7" ht="23.6" x14ac:dyDescent="0.2">
      <c r="A69" s="181" t="s">
        <v>1299</v>
      </c>
      <c r="B69" s="182" t="s">
        <v>1300</v>
      </c>
      <c r="C69" s="256"/>
      <c r="D69" s="189"/>
      <c r="E69" s="191"/>
      <c r="F69" s="187">
        <v>0</v>
      </c>
      <c r="G69" s="179"/>
    </row>
    <row r="70" spans="1:7" ht="12.45" x14ac:dyDescent="0.2">
      <c r="A70" s="181" t="s">
        <v>1301</v>
      </c>
      <c r="B70" s="182" t="s">
        <v>1302</v>
      </c>
      <c r="C70" s="256"/>
      <c r="D70" s="189"/>
      <c r="E70" s="191"/>
      <c r="F70" s="187">
        <v>0</v>
      </c>
      <c r="G70" s="179"/>
    </row>
  </sheetData>
  <mergeCells count="2">
    <mergeCell ref="B6:F6"/>
    <mergeCell ref="C7:D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workbookViewId="0">
      <selection activeCell="C20" sqref="C20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3" width="13.875" style="46" customWidth="1"/>
    <col min="4" max="4" width="21.125" style="46" customWidth="1"/>
    <col min="5" max="5" width="13.875" style="46" customWidth="1"/>
    <col min="6" max="6" width="5.25" style="55" customWidth="1"/>
    <col min="7" max="16384" width="11.375" style="46"/>
  </cols>
  <sheetData>
    <row r="2" spans="1:9" x14ac:dyDescent="0.2">
      <c r="B2" s="46" t="s">
        <v>2060</v>
      </c>
      <c r="C2" s="46" t="s">
        <v>2067</v>
      </c>
      <c r="E2" s="310">
        <f>+E8</f>
        <v>11054059</v>
      </c>
      <c r="F2" s="46"/>
      <c r="G2" s="312" t="s">
        <v>1731</v>
      </c>
      <c r="H2" s="310">
        <f>+E2</f>
        <v>11054059</v>
      </c>
    </row>
    <row r="3" spans="1:9" x14ac:dyDescent="0.2">
      <c r="B3" s="46" t="s">
        <v>1752</v>
      </c>
      <c r="C3" s="309">
        <v>25</v>
      </c>
      <c r="D3" s="309" t="s">
        <v>2243</v>
      </c>
      <c r="E3" s="310">
        <f>+E2</f>
        <v>11054059</v>
      </c>
      <c r="F3" s="46"/>
      <c r="G3" s="312">
        <v>211</v>
      </c>
      <c r="H3" s="310">
        <v>400000</v>
      </c>
      <c r="I3" s="310">
        <f>SUM(H3:H15)-H2</f>
        <v>22096941</v>
      </c>
    </row>
    <row r="4" spans="1:9" x14ac:dyDescent="0.2">
      <c r="B4" s="46" t="s">
        <v>2058</v>
      </c>
      <c r="C4" s="123" t="s">
        <v>1762</v>
      </c>
      <c r="D4" s="309" t="s">
        <v>2092</v>
      </c>
      <c r="F4" s="46"/>
      <c r="G4" s="312">
        <v>213</v>
      </c>
      <c r="H4" s="310">
        <v>800000</v>
      </c>
      <c r="I4" s="310"/>
    </row>
    <row r="5" spans="1:9" x14ac:dyDescent="0.2">
      <c r="F5" s="46"/>
      <c r="G5" s="312">
        <v>221</v>
      </c>
      <c r="H5" s="310">
        <v>8900000</v>
      </c>
    </row>
    <row r="6" spans="1:9" x14ac:dyDescent="0.2">
      <c r="B6" s="438" t="s">
        <v>44</v>
      </c>
      <c r="C6" s="438"/>
      <c r="D6" s="438"/>
      <c r="E6" s="438"/>
      <c r="F6" s="438"/>
      <c r="G6" s="312">
        <v>222</v>
      </c>
      <c r="H6" s="310">
        <v>1500000</v>
      </c>
    </row>
    <row r="7" spans="1:9" x14ac:dyDescent="0.2">
      <c r="A7" s="57" t="s">
        <v>1653</v>
      </c>
      <c r="B7" s="58" t="s">
        <v>51</v>
      </c>
      <c r="C7" s="439" t="s">
        <v>40</v>
      </c>
      <c r="D7" s="440"/>
      <c r="E7" s="57" t="s">
        <v>43</v>
      </c>
      <c r="F7" s="57" t="s">
        <v>52</v>
      </c>
      <c r="G7" s="312">
        <v>223</v>
      </c>
      <c r="H7" s="310">
        <v>5620000</v>
      </c>
    </row>
    <row r="8" spans="1:9" s="249" customFormat="1" x14ac:dyDescent="0.2">
      <c r="A8" s="251">
        <v>2</v>
      </c>
      <c r="B8" s="252" t="s">
        <v>1655</v>
      </c>
      <c r="C8" s="253"/>
      <c r="D8" s="254"/>
      <c r="E8" s="178">
        <f>+E9</f>
        <v>11054059</v>
      </c>
      <c r="F8" s="261">
        <v>91.266037735849054</v>
      </c>
      <c r="G8" s="312">
        <v>224</v>
      </c>
      <c r="H8" s="310">
        <f>7800000-380000</f>
        <v>7420000</v>
      </c>
    </row>
    <row r="9" spans="1:9" s="249" customFormat="1" x14ac:dyDescent="0.2">
      <c r="A9" s="243" t="s">
        <v>1203</v>
      </c>
      <c r="B9" s="245" t="s">
        <v>1204</v>
      </c>
      <c r="C9" s="255"/>
      <c r="D9" s="255"/>
      <c r="E9" s="259">
        <f>+D10+D58+D34</f>
        <v>11054059</v>
      </c>
      <c r="F9" s="246">
        <v>89.141509433962256</v>
      </c>
      <c r="G9" s="312">
        <v>225</v>
      </c>
      <c r="H9" s="310">
        <v>1250000</v>
      </c>
    </row>
    <row r="10" spans="1:9" s="249" customFormat="1" x14ac:dyDescent="0.2">
      <c r="A10" s="240" t="s">
        <v>1205</v>
      </c>
      <c r="B10" s="247" t="s">
        <v>1206</v>
      </c>
      <c r="C10" s="279"/>
      <c r="D10" s="257">
        <f>SUM(C14:C33)</f>
        <v>11054059</v>
      </c>
      <c r="E10" s="258"/>
      <c r="F10" s="248">
        <v>88.386792452830193</v>
      </c>
      <c r="G10" s="312">
        <v>226</v>
      </c>
      <c r="H10" s="310">
        <v>950000</v>
      </c>
    </row>
    <row r="11" spans="1:9" s="249" customFormat="1" x14ac:dyDescent="0.2">
      <c r="A11" s="241" t="s">
        <v>1207</v>
      </c>
      <c r="B11" s="242" t="s">
        <v>1208</v>
      </c>
      <c r="C11" s="279"/>
      <c r="D11" s="256"/>
      <c r="E11" s="258"/>
      <c r="F11" s="248">
        <v>0</v>
      </c>
      <c r="G11" s="312">
        <v>241</v>
      </c>
      <c r="H11" s="310">
        <v>2300000</v>
      </c>
    </row>
    <row r="12" spans="1:9" s="249" customFormat="1" x14ac:dyDescent="0.2">
      <c r="A12" s="241" t="s">
        <v>1209</v>
      </c>
      <c r="B12" s="242" t="s">
        <v>1210</v>
      </c>
      <c r="C12" s="279"/>
      <c r="D12" s="256"/>
      <c r="E12" s="258"/>
      <c r="F12" s="248">
        <v>0</v>
      </c>
      <c r="G12" s="312">
        <v>242</v>
      </c>
      <c r="H12" s="310">
        <v>1400000</v>
      </c>
    </row>
    <row r="13" spans="1:9" s="249" customFormat="1" x14ac:dyDescent="0.2">
      <c r="A13" s="241" t="s">
        <v>1211</v>
      </c>
      <c r="B13" s="242" t="s">
        <v>1212</v>
      </c>
      <c r="C13" s="279"/>
      <c r="D13" s="256"/>
      <c r="E13" s="258"/>
      <c r="F13" s="248">
        <v>0</v>
      </c>
      <c r="G13" s="312">
        <v>251</v>
      </c>
      <c r="H13" s="310">
        <v>670000</v>
      </c>
    </row>
    <row r="14" spans="1:9" s="249" customFormat="1" x14ac:dyDescent="0.2">
      <c r="A14" s="241" t="s">
        <v>1213</v>
      </c>
      <c r="B14" s="242" t="s">
        <v>1214</v>
      </c>
      <c r="C14" s="279"/>
      <c r="D14" s="256"/>
      <c r="E14" s="258"/>
      <c r="F14" s="248">
        <v>0</v>
      </c>
      <c r="G14" s="312">
        <v>252</v>
      </c>
      <c r="H14" s="310">
        <v>441000</v>
      </c>
    </row>
    <row r="15" spans="1:9" s="249" customFormat="1" x14ac:dyDescent="0.2">
      <c r="A15" s="241" t="s">
        <v>1215</v>
      </c>
      <c r="B15" s="242" t="s">
        <v>1216</v>
      </c>
      <c r="C15" s="279"/>
      <c r="D15" s="256"/>
      <c r="E15" s="258"/>
      <c r="F15" s="248">
        <v>0.94339622641509435</v>
      </c>
      <c r="G15" s="312">
        <v>265</v>
      </c>
      <c r="H15" s="310">
        <v>1500000</v>
      </c>
    </row>
    <row r="16" spans="1:9" s="249" customFormat="1" ht="12.45" x14ac:dyDescent="0.2">
      <c r="A16" s="241" t="s">
        <v>1217</v>
      </c>
      <c r="B16" s="242" t="s">
        <v>1218</v>
      </c>
      <c r="C16" s="279"/>
      <c r="D16" s="256"/>
      <c r="E16" s="258"/>
      <c r="F16" s="248">
        <v>0</v>
      </c>
      <c r="G16" s="239"/>
    </row>
    <row r="17" spans="1:8" s="249" customFormat="1" ht="12.45" x14ac:dyDescent="0.2">
      <c r="A17" s="241" t="s">
        <v>1219</v>
      </c>
      <c r="B17" s="242" t="s">
        <v>1220</v>
      </c>
      <c r="C17" s="279"/>
      <c r="D17" s="256"/>
      <c r="E17" s="258"/>
      <c r="F17" s="248">
        <v>0.94339622641509435</v>
      </c>
      <c r="G17" s="239"/>
    </row>
    <row r="18" spans="1:8" s="249" customFormat="1" ht="12.45" x14ac:dyDescent="0.2">
      <c r="A18" s="241" t="s">
        <v>1221</v>
      </c>
      <c r="B18" s="242" t="s">
        <v>1222</v>
      </c>
      <c r="C18" s="279"/>
      <c r="D18" s="256"/>
      <c r="E18" s="258"/>
      <c r="F18" s="248">
        <v>0</v>
      </c>
      <c r="G18" s="239"/>
    </row>
    <row r="19" spans="1:8" s="249" customFormat="1" ht="12.45" x14ac:dyDescent="0.2">
      <c r="A19" s="241" t="s">
        <v>1223</v>
      </c>
      <c r="B19" s="242" t="s">
        <v>1224</v>
      </c>
      <c r="C19" s="279"/>
      <c r="D19" s="256"/>
      <c r="E19" s="258"/>
      <c r="F19" s="248">
        <v>0.94339622641509435</v>
      </c>
      <c r="G19" s="239"/>
      <c r="H19" s="309"/>
    </row>
    <row r="20" spans="1:8" s="249" customFormat="1" ht="12.45" x14ac:dyDescent="0.2">
      <c r="A20" s="241" t="s">
        <v>1225</v>
      </c>
      <c r="B20" s="242" t="s">
        <v>1226</v>
      </c>
      <c r="C20" s="304">
        <v>11054059</v>
      </c>
      <c r="D20" s="256"/>
      <c r="E20" s="258"/>
      <c r="F20" s="248">
        <v>0.94339622641509435</v>
      </c>
      <c r="G20" s="239"/>
      <c r="H20" s="309"/>
    </row>
    <row r="21" spans="1:8" s="249" customFormat="1" ht="12.45" x14ac:dyDescent="0.2">
      <c r="A21" s="241" t="s">
        <v>1227</v>
      </c>
      <c r="B21" s="242" t="s">
        <v>1228</v>
      </c>
      <c r="C21" s="279"/>
      <c r="D21" s="256"/>
      <c r="E21" s="258"/>
      <c r="F21" s="248">
        <v>0</v>
      </c>
      <c r="G21" s="239"/>
      <c r="H21" s="309"/>
    </row>
    <row r="22" spans="1:8" s="249" customFormat="1" ht="23.6" x14ac:dyDescent="0.2">
      <c r="A22" s="241" t="s">
        <v>1229</v>
      </c>
      <c r="B22" s="242" t="s">
        <v>1230</v>
      </c>
      <c r="C22" s="279"/>
      <c r="D22" s="256"/>
      <c r="E22" s="258"/>
      <c r="F22" s="248">
        <v>0</v>
      </c>
      <c r="G22" s="239"/>
    </row>
    <row r="23" spans="1:8" s="249" customFormat="1" ht="23.6" x14ac:dyDescent="0.2">
      <c r="A23" s="241" t="s">
        <v>1231</v>
      </c>
      <c r="B23" s="242" t="s">
        <v>1232</v>
      </c>
      <c r="C23" s="279"/>
      <c r="D23" s="256"/>
      <c r="E23" s="258"/>
      <c r="F23" s="248">
        <v>17.584905660377359</v>
      </c>
      <c r="G23" s="239"/>
    </row>
    <row r="24" spans="1:8" s="249" customFormat="1" ht="12.45" x14ac:dyDescent="0.2">
      <c r="A24" s="241" t="s">
        <v>1233</v>
      </c>
      <c r="B24" s="242" t="s">
        <v>1234</v>
      </c>
      <c r="C24" s="279"/>
      <c r="D24" s="256"/>
      <c r="E24" s="258"/>
      <c r="F24" s="248">
        <v>0</v>
      </c>
      <c r="G24" s="239"/>
    </row>
    <row r="25" spans="1:8" s="249" customFormat="1" ht="12.45" x14ac:dyDescent="0.2">
      <c r="A25" s="241" t="s">
        <v>1235</v>
      </c>
      <c r="B25" s="242" t="s">
        <v>1236</v>
      </c>
      <c r="C25" s="279"/>
      <c r="D25" s="256"/>
      <c r="E25" s="258"/>
      <c r="F25" s="248">
        <v>52.933962264150949</v>
      </c>
      <c r="G25" s="239"/>
    </row>
    <row r="26" spans="1:8" s="249" customFormat="1" ht="12.45" x14ac:dyDescent="0.2">
      <c r="A26" s="241" t="s">
        <v>1237</v>
      </c>
      <c r="B26" s="242" t="s">
        <v>1238</v>
      </c>
      <c r="C26" s="279"/>
      <c r="D26" s="256"/>
      <c r="E26" s="258"/>
      <c r="F26" s="248">
        <v>0</v>
      </c>
      <c r="G26" s="239"/>
    </row>
    <row r="27" spans="1:8" s="249" customFormat="1" ht="12.45" x14ac:dyDescent="0.2">
      <c r="A27" s="241" t="s">
        <v>1239</v>
      </c>
      <c r="B27" s="242" t="s">
        <v>1240</v>
      </c>
      <c r="C27" s="279"/>
      <c r="D27" s="256"/>
      <c r="E27" s="258"/>
      <c r="F27" s="248">
        <v>12.20754716981132</v>
      </c>
      <c r="G27" s="239"/>
    </row>
    <row r="28" spans="1:8" s="249" customFormat="1" ht="12.45" x14ac:dyDescent="0.2">
      <c r="A28" s="241" t="s">
        <v>1241</v>
      </c>
      <c r="B28" s="242" t="s">
        <v>1242</v>
      </c>
      <c r="C28" s="279"/>
      <c r="D28" s="256"/>
      <c r="E28" s="258"/>
      <c r="F28" s="248">
        <v>0</v>
      </c>
      <c r="G28" s="239"/>
    </row>
    <row r="29" spans="1:8" s="249" customFormat="1" ht="12.45" x14ac:dyDescent="0.2">
      <c r="A29" s="241" t="s">
        <v>1243</v>
      </c>
      <c r="B29" s="242" t="s">
        <v>1244</v>
      </c>
      <c r="C29" s="279"/>
      <c r="D29" s="256"/>
      <c r="E29" s="258"/>
      <c r="F29" s="248">
        <v>0.94339622641509435</v>
      </c>
      <c r="G29" s="239"/>
    </row>
    <row r="30" spans="1:8" s="249" customFormat="1" ht="12.45" x14ac:dyDescent="0.2">
      <c r="A30" s="241" t="s">
        <v>1245</v>
      </c>
      <c r="B30" s="242" t="s">
        <v>1246</v>
      </c>
      <c r="C30" s="279"/>
      <c r="D30" s="256"/>
      <c r="E30" s="258"/>
      <c r="F30" s="248">
        <v>0</v>
      </c>
      <c r="G30" s="239"/>
    </row>
    <row r="31" spans="1:8" s="249" customFormat="1" ht="12.45" x14ac:dyDescent="0.2">
      <c r="A31" s="241" t="s">
        <v>1247</v>
      </c>
      <c r="B31" s="242" t="s">
        <v>1248</v>
      </c>
      <c r="C31" s="279"/>
      <c r="D31" s="256"/>
      <c r="E31" s="258"/>
      <c r="F31" s="248">
        <v>0.94339622641509435</v>
      </c>
      <c r="G31" s="239"/>
    </row>
    <row r="32" spans="1:8" s="249" customFormat="1" ht="23.6" x14ac:dyDescent="0.2">
      <c r="A32" s="241" t="s">
        <v>1249</v>
      </c>
      <c r="B32" s="242" t="s">
        <v>1250</v>
      </c>
      <c r="C32" s="279"/>
      <c r="D32" s="256"/>
      <c r="E32" s="258"/>
      <c r="F32" s="248">
        <v>0</v>
      </c>
      <c r="G32" s="239"/>
    </row>
    <row r="33" spans="1:7" s="249" customFormat="1" ht="23.6" x14ac:dyDescent="0.2">
      <c r="A33" s="241" t="s">
        <v>1251</v>
      </c>
      <c r="B33" s="242" t="s">
        <v>1252</v>
      </c>
      <c r="C33" s="279"/>
      <c r="D33" s="256"/>
      <c r="E33" s="258"/>
      <c r="F33" s="248">
        <v>0</v>
      </c>
      <c r="G33" s="239"/>
    </row>
    <row r="34" spans="1:7" s="249" customFormat="1" ht="12.45" x14ac:dyDescent="0.2">
      <c r="A34" s="240" t="s">
        <v>1253</v>
      </c>
      <c r="B34" s="247" t="s">
        <v>27</v>
      </c>
      <c r="C34" s="279"/>
      <c r="D34" s="257">
        <f>SUM(C35:C57)</f>
        <v>0</v>
      </c>
      <c r="E34" s="258"/>
      <c r="F34" s="248">
        <v>0</v>
      </c>
      <c r="G34" s="239"/>
    </row>
    <row r="35" spans="1:7" s="249" customFormat="1" ht="12.45" x14ac:dyDescent="0.2">
      <c r="A35" s="241" t="s">
        <v>1254</v>
      </c>
      <c r="B35" s="242" t="s">
        <v>1208</v>
      </c>
      <c r="C35" s="279"/>
      <c r="D35" s="256"/>
      <c r="E35" s="258"/>
      <c r="F35" s="248">
        <v>0</v>
      </c>
      <c r="G35" s="239"/>
    </row>
    <row r="36" spans="1:7" s="249" customFormat="1" ht="12.45" x14ac:dyDescent="0.2">
      <c r="A36" s="241" t="s">
        <v>1255</v>
      </c>
      <c r="B36" s="242" t="s">
        <v>1210</v>
      </c>
      <c r="C36" s="279"/>
      <c r="D36" s="256"/>
      <c r="E36" s="258"/>
      <c r="F36" s="248">
        <v>0</v>
      </c>
      <c r="G36" s="239"/>
    </row>
    <row r="37" spans="1:7" s="249" customFormat="1" ht="12.45" x14ac:dyDescent="0.2">
      <c r="A37" s="241" t="s">
        <v>1256</v>
      </c>
      <c r="B37" s="242" t="s">
        <v>1212</v>
      </c>
      <c r="C37" s="279"/>
      <c r="D37" s="256"/>
      <c r="E37" s="258"/>
      <c r="F37" s="248">
        <v>0</v>
      </c>
      <c r="G37" s="239"/>
    </row>
    <row r="38" spans="1:7" s="249" customFormat="1" ht="12.45" x14ac:dyDescent="0.2">
      <c r="A38" s="241" t="s">
        <v>1257</v>
      </c>
      <c r="B38" s="242" t="s">
        <v>1214</v>
      </c>
      <c r="C38" s="279"/>
      <c r="D38" s="256"/>
      <c r="E38" s="258"/>
      <c r="F38" s="248">
        <v>0</v>
      </c>
      <c r="G38" s="239"/>
    </row>
    <row r="39" spans="1:7" s="249" customFormat="1" ht="12.45" x14ac:dyDescent="0.2">
      <c r="A39" s="241" t="s">
        <v>1258</v>
      </c>
      <c r="B39" s="242" t="s">
        <v>1216</v>
      </c>
      <c r="C39" s="279"/>
      <c r="D39" s="256"/>
      <c r="E39" s="258"/>
      <c r="F39" s="248">
        <v>0</v>
      </c>
      <c r="G39" s="239"/>
    </row>
    <row r="40" spans="1:7" s="249" customFormat="1" ht="12.45" x14ac:dyDescent="0.2">
      <c r="A40" s="241" t="s">
        <v>1259</v>
      </c>
      <c r="B40" s="242" t="s">
        <v>1218</v>
      </c>
      <c r="C40" s="279"/>
      <c r="D40" s="256"/>
      <c r="E40" s="258"/>
      <c r="F40" s="248">
        <v>0</v>
      </c>
      <c r="G40" s="239"/>
    </row>
    <row r="41" spans="1:7" s="249" customFormat="1" ht="12.45" x14ac:dyDescent="0.2">
      <c r="A41" s="241" t="s">
        <v>1260</v>
      </c>
      <c r="B41" s="242" t="s">
        <v>1220</v>
      </c>
      <c r="C41" s="279"/>
      <c r="D41" s="256"/>
      <c r="E41" s="258"/>
      <c r="F41" s="248">
        <v>0</v>
      </c>
      <c r="G41" s="239"/>
    </row>
    <row r="42" spans="1:7" s="249" customFormat="1" ht="12.45" x14ac:dyDescent="0.2">
      <c r="A42" s="241" t="s">
        <v>1261</v>
      </c>
      <c r="B42" s="242" t="s">
        <v>1222</v>
      </c>
      <c r="C42" s="279"/>
      <c r="D42" s="256"/>
      <c r="E42" s="258"/>
      <c r="F42" s="248">
        <v>0</v>
      </c>
      <c r="G42" s="239"/>
    </row>
    <row r="43" spans="1:7" s="249" customFormat="1" ht="12.45" x14ac:dyDescent="0.2">
      <c r="A43" s="241" t="s">
        <v>1262</v>
      </c>
      <c r="B43" s="242" t="s">
        <v>1224</v>
      </c>
      <c r="C43" s="279"/>
      <c r="D43" s="256"/>
      <c r="E43" s="258"/>
      <c r="F43" s="248">
        <v>0</v>
      </c>
      <c r="G43" s="239"/>
    </row>
    <row r="44" spans="1:7" s="249" customFormat="1" ht="12.45" x14ac:dyDescent="0.2">
      <c r="A44" s="241" t="s">
        <v>1263</v>
      </c>
      <c r="B44" s="242" t="s">
        <v>1226</v>
      </c>
      <c r="C44" s="279"/>
      <c r="D44" s="256"/>
      <c r="E44" s="258"/>
      <c r="F44" s="248">
        <v>0</v>
      </c>
      <c r="G44" s="239"/>
    </row>
    <row r="45" spans="1:7" s="249" customFormat="1" ht="12.45" x14ac:dyDescent="0.2">
      <c r="A45" s="241" t="s">
        <v>1264</v>
      </c>
      <c r="B45" s="242" t="s">
        <v>1228</v>
      </c>
      <c r="C45" s="279"/>
      <c r="D45" s="256"/>
      <c r="E45" s="258"/>
      <c r="F45" s="248">
        <v>0</v>
      </c>
      <c r="G45" s="239"/>
    </row>
    <row r="46" spans="1:7" s="249" customFormat="1" ht="23.6" x14ac:dyDescent="0.2">
      <c r="A46" s="241" t="s">
        <v>1265</v>
      </c>
      <c r="B46" s="242" t="s">
        <v>1230</v>
      </c>
      <c r="C46" s="279"/>
      <c r="D46" s="256"/>
      <c r="E46" s="258"/>
      <c r="F46" s="248">
        <v>0</v>
      </c>
      <c r="G46" s="239"/>
    </row>
    <row r="47" spans="1:7" s="249" customFormat="1" ht="23.6" x14ac:dyDescent="0.2">
      <c r="A47" s="241" t="s">
        <v>1266</v>
      </c>
      <c r="B47" s="242" t="s">
        <v>1232</v>
      </c>
      <c r="C47" s="279"/>
      <c r="D47" s="256"/>
      <c r="E47" s="258"/>
      <c r="F47" s="248">
        <v>0</v>
      </c>
      <c r="G47" s="239"/>
    </row>
    <row r="48" spans="1:7" s="249" customFormat="1" ht="12.45" x14ac:dyDescent="0.2">
      <c r="A48" s="241" t="s">
        <v>1267</v>
      </c>
      <c r="B48" s="242" t="s">
        <v>1234</v>
      </c>
      <c r="C48" s="279"/>
      <c r="D48" s="256"/>
      <c r="E48" s="258"/>
      <c r="F48" s="248">
        <v>0</v>
      </c>
      <c r="G48" s="239"/>
    </row>
    <row r="49" spans="1:7" s="249" customFormat="1" ht="12.45" x14ac:dyDescent="0.2">
      <c r="A49" s="241" t="s">
        <v>1268</v>
      </c>
      <c r="B49" s="242" t="s">
        <v>1236</v>
      </c>
      <c r="C49" s="279"/>
      <c r="D49" s="256"/>
      <c r="E49" s="258"/>
      <c r="F49" s="248">
        <v>0</v>
      </c>
      <c r="G49" s="239"/>
    </row>
    <row r="50" spans="1:7" s="249" customFormat="1" ht="12.45" x14ac:dyDescent="0.2">
      <c r="A50" s="241" t="s">
        <v>1269</v>
      </c>
      <c r="B50" s="242" t="s">
        <v>1238</v>
      </c>
      <c r="C50" s="279"/>
      <c r="D50" s="256"/>
      <c r="E50" s="258"/>
      <c r="F50" s="248">
        <v>0</v>
      </c>
      <c r="G50" s="239"/>
    </row>
    <row r="51" spans="1:7" s="249" customFormat="1" ht="12.45" x14ac:dyDescent="0.2">
      <c r="A51" s="241" t="s">
        <v>1270</v>
      </c>
      <c r="B51" s="242" t="s">
        <v>1240</v>
      </c>
      <c r="C51" s="279"/>
      <c r="D51" s="256"/>
      <c r="E51" s="258"/>
      <c r="F51" s="248">
        <v>0</v>
      </c>
      <c r="G51" s="239"/>
    </row>
    <row r="52" spans="1:7" s="249" customFormat="1" ht="12.45" x14ac:dyDescent="0.2">
      <c r="A52" s="241" t="s">
        <v>1271</v>
      </c>
      <c r="B52" s="242" t="s">
        <v>1242</v>
      </c>
      <c r="C52" s="279"/>
      <c r="D52" s="256"/>
      <c r="E52" s="258"/>
      <c r="F52" s="248">
        <v>0</v>
      </c>
      <c r="G52" s="239"/>
    </row>
    <row r="53" spans="1:7" s="249" customFormat="1" ht="12.45" x14ac:dyDescent="0.2">
      <c r="A53" s="241" t="s">
        <v>1272</v>
      </c>
      <c r="B53" s="242" t="s">
        <v>1244</v>
      </c>
      <c r="C53" s="279"/>
      <c r="D53" s="256"/>
      <c r="E53" s="258"/>
      <c r="F53" s="248">
        <v>0</v>
      </c>
      <c r="G53" s="239"/>
    </row>
    <row r="54" spans="1:7" s="249" customFormat="1" ht="12.45" x14ac:dyDescent="0.2">
      <c r="A54" s="241" t="s">
        <v>1273</v>
      </c>
      <c r="B54" s="242" t="s">
        <v>1246</v>
      </c>
      <c r="C54" s="279"/>
      <c r="D54" s="256"/>
      <c r="E54" s="258"/>
      <c r="F54" s="248">
        <v>0</v>
      </c>
      <c r="G54" s="239"/>
    </row>
    <row r="55" spans="1:7" s="249" customFormat="1" ht="12.45" x14ac:dyDescent="0.2">
      <c r="A55" s="241" t="s">
        <v>1274</v>
      </c>
      <c r="B55" s="242" t="s">
        <v>1248</v>
      </c>
      <c r="C55" s="279"/>
      <c r="D55" s="256"/>
      <c r="E55" s="258"/>
      <c r="F55" s="248">
        <v>0</v>
      </c>
      <c r="G55" s="239"/>
    </row>
    <row r="56" spans="1:7" s="249" customFormat="1" ht="23.6" x14ac:dyDescent="0.2">
      <c r="A56" s="241" t="s">
        <v>1275</v>
      </c>
      <c r="B56" s="242" t="s">
        <v>1250</v>
      </c>
      <c r="C56" s="279"/>
      <c r="D56" s="256"/>
      <c r="E56" s="258"/>
      <c r="F56" s="248">
        <v>0</v>
      </c>
      <c r="G56" s="239"/>
    </row>
    <row r="57" spans="1:7" s="249" customFormat="1" ht="23.6" x14ac:dyDescent="0.2">
      <c r="A57" s="241" t="s">
        <v>1276</v>
      </c>
      <c r="B57" s="242" t="s">
        <v>1252</v>
      </c>
      <c r="C57" s="279"/>
      <c r="D57" s="256"/>
      <c r="E57" s="258"/>
      <c r="F57" s="248">
        <v>0</v>
      </c>
      <c r="G57" s="239"/>
    </row>
    <row r="58" spans="1:7" s="249" customFormat="1" ht="12.45" x14ac:dyDescent="0.2">
      <c r="A58" s="240" t="s">
        <v>1277</v>
      </c>
      <c r="B58" s="247" t="s">
        <v>1278</v>
      </c>
      <c r="C58" s="279"/>
      <c r="D58" s="257">
        <f>SUM(C59:C70)</f>
        <v>0</v>
      </c>
      <c r="E58" s="258"/>
      <c r="F58" s="248">
        <v>0.75471698113207553</v>
      </c>
      <c r="G58" s="239"/>
    </row>
    <row r="59" spans="1:7" s="249" customFormat="1" ht="23.6" x14ac:dyDescent="0.2">
      <c r="A59" s="241" t="s">
        <v>1279</v>
      </c>
      <c r="B59" s="242" t="s">
        <v>1280</v>
      </c>
      <c r="C59" s="279"/>
      <c r="D59" s="256"/>
      <c r="E59" s="258"/>
      <c r="F59" s="248">
        <v>0</v>
      </c>
      <c r="G59" s="239"/>
    </row>
    <row r="60" spans="1:7" s="249" customFormat="1" ht="23.6" x14ac:dyDescent="0.2">
      <c r="A60" s="241" t="s">
        <v>1281</v>
      </c>
      <c r="B60" s="242" t="s">
        <v>1282</v>
      </c>
      <c r="C60" s="279"/>
      <c r="D60" s="256"/>
      <c r="E60" s="258"/>
      <c r="F60" s="248">
        <v>0</v>
      </c>
      <c r="G60" s="239"/>
    </row>
    <row r="61" spans="1:7" s="249" customFormat="1" ht="23.6" x14ac:dyDescent="0.2">
      <c r="A61" s="241" t="s">
        <v>1283</v>
      </c>
      <c r="B61" s="242" t="s">
        <v>1284</v>
      </c>
      <c r="C61" s="279"/>
      <c r="D61" s="256"/>
      <c r="E61" s="258"/>
      <c r="F61" s="248">
        <v>0</v>
      </c>
      <c r="G61" s="239"/>
    </row>
    <row r="62" spans="1:7" s="249" customFormat="1" ht="23.6" x14ac:dyDescent="0.2">
      <c r="A62" s="241" t="s">
        <v>1285</v>
      </c>
      <c r="B62" s="242" t="s">
        <v>1286</v>
      </c>
      <c r="C62" s="279"/>
      <c r="D62" s="256"/>
      <c r="E62" s="258"/>
      <c r="F62" s="248">
        <v>0</v>
      </c>
      <c r="G62" s="239"/>
    </row>
    <row r="63" spans="1:7" s="249" customFormat="1" ht="12.45" x14ac:dyDescent="0.2">
      <c r="A63" s="241" t="s">
        <v>1287</v>
      </c>
      <c r="B63" s="242" t="s">
        <v>1288</v>
      </c>
      <c r="C63" s="279"/>
      <c r="D63" s="256"/>
      <c r="E63" s="258"/>
      <c r="F63" s="248">
        <v>0.37735849056603776</v>
      </c>
      <c r="G63" s="239"/>
    </row>
    <row r="64" spans="1:7" s="249" customFormat="1" ht="12.45" x14ac:dyDescent="0.2">
      <c r="A64" s="241" t="s">
        <v>1289</v>
      </c>
      <c r="B64" s="242" t="s">
        <v>1290</v>
      </c>
      <c r="C64" s="279"/>
      <c r="D64" s="256"/>
      <c r="E64" s="258"/>
      <c r="F64" s="248">
        <v>0</v>
      </c>
      <c r="G64" s="239"/>
    </row>
    <row r="65" spans="1:7" s="249" customFormat="1" ht="12.45" x14ac:dyDescent="0.2">
      <c r="A65" s="241" t="s">
        <v>1291</v>
      </c>
      <c r="B65" s="242" t="s">
        <v>1292</v>
      </c>
      <c r="C65" s="279"/>
      <c r="D65" s="256"/>
      <c r="E65" s="258"/>
      <c r="F65" s="248">
        <v>0.37735849056603776</v>
      </c>
      <c r="G65" s="239"/>
    </row>
    <row r="66" spans="1:7" s="249" customFormat="1" ht="12.45" x14ac:dyDescent="0.2">
      <c r="A66" s="241" t="s">
        <v>1293</v>
      </c>
      <c r="B66" s="242" t="s">
        <v>1294</v>
      </c>
      <c r="C66" s="279"/>
      <c r="D66" s="256"/>
      <c r="E66" s="258"/>
      <c r="F66" s="248">
        <v>0</v>
      </c>
      <c r="G66" s="239"/>
    </row>
    <row r="67" spans="1:7" s="249" customFormat="1" ht="23.6" x14ac:dyDescent="0.2">
      <c r="A67" s="241" t="s">
        <v>1295</v>
      </c>
      <c r="B67" s="242" t="s">
        <v>1296</v>
      </c>
      <c r="C67" s="279"/>
      <c r="D67" s="256"/>
      <c r="E67" s="258"/>
      <c r="F67" s="248">
        <v>0</v>
      </c>
      <c r="G67" s="239"/>
    </row>
    <row r="68" spans="1:7" s="249" customFormat="1" ht="23.6" x14ac:dyDescent="0.2">
      <c r="A68" s="241" t="s">
        <v>1297</v>
      </c>
      <c r="B68" s="242" t="s">
        <v>1298</v>
      </c>
      <c r="C68" s="279"/>
      <c r="D68" s="256"/>
      <c r="E68" s="258"/>
      <c r="F68" s="248">
        <v>0</v>
      </c>
      <c r="G68" s="239"/>
    </row>
    <row r="69" spans="1:7" s="249" customFormat="1" ht="23.6" x14ac:dyDescent="0.2">
      <c r="A69" s="241" t="s">
        <v>1299</v>
      </c>
      <c r="B69" s="242" t="s">
        <v>1300</v>
      </c>
      <c r="C69" s="279"/>
      <c r="D69" s="256"/>
      <c r="E69" s="258"/>
      <c r="F69" s="248">
        <v>0</v>
      </c>
      <c r="G69" s="239"/>
    </row>
    <row r="70" spans="1:7" s="249" customFormat="1" ht="12.45" x14ac:dyDescent="0.2">
      <c r="A70" s="241" t="s">
        <v>1301</v>
      </c>
      <c r="B70" s="242" t="s">
        <v>1302</v>
      </c>
      <c r="C70" s="279"/>
      <c r="D70" s="256"/>
      <c r="E70" s="258"/>
      <c r="F70" s="248">
        <v>0</v>
      </c>
      <c r="G70" s="239"/>
    </row>
    <row r="71" spans="1:7" s="249" customFormat="1" x14ac:dyDescent="0.2">
      <c r="A71" s="250"/>
      <c r="F71" s="250"/>
    </row>
    <row r="72" spans="1:7" s="249" customFormat="1" x14ac:dyDescent="0.2">
      <c r="A72" s="250"/>
      <c r="F72" s="250"/>
    </row>
    <row r="73" spans="1:7" s="249" customFormat="1" x14ac:dyDescent="0.2">
      <c r="A73" s="250"/>
      <c r="F73" s="250"/>
    </row>
    <row r="74" spans="1:7" s="249" customFormat="1" x14ac:dyDescent="0.2">
      <c r="A74" s="250"/>
      <c r="F74" s="250"/>
    </row>
    <row r="75" spans="1:7" s="249" customFormat="1" x14ac:dyDescent="0.2">
      <c r="A75" s="250"/>
      <c r="F75" s="250"/>
    </row>
    <row r="76" spans="1:7" s="249" customFormat="1" x14ac:dyDescent="0.2">
      <c r="A76" s="250"/>
      <c r="F76" s="250"/>
    </row>
    <row r="77" spans="1:7" s="249" customFormat="1" x14ac:dyDescent="0.2">
      <c r="A77" s="250"/>
      <c r="F77" s="250"/>
    </row>
    <row r="78" spans="1:7" s="249" customFormat="1" x14ac:dyDescent="0.2">
      <c r="A78" s="250"/>
      <c r="F78" s="250"/>
    </row>
    <row r="79" spans="1:7" s="249" customFormat="1" x14ac:dyDescent="0.2">
      <c r="A79" s="250"/>
      <c r="F79" s="250"/>
    </row>
    <row r="80" spans="1:7" s="249" customFormat="1" x14ac:dyDescent="0.2">
      <c r="A80" s="250"/>
      <c r="F80" s="250"/>
    </row>
    <row r="81" spans="1:6" s="249" customFormat="1" x14ac:dyDescent="0.2">
      <c r="A81" s="250"/>
      <c r="F81" s="250"/>
    </row>
    <row r="82" spans="1:6" s="249" customFormat="1" x14ac:dyDescent="0.2">
      <c r="A82" s="250"/>
      <c r="F82" s="250"/>
    </row>
    <row r="83" spans="1:6" s="249" customFormat="1" x14ac:dyDescent="0.2">
      <c r="A83" s="250"/>
      <c r="F83" s="250"/>
    </row>
    <row r="84" spans="1:6" s="249" customFormat="1" x14ac:dyDescent="0.2">
      <c r="A84" s="250"/>
      <c r="F84" s="250"/>
    </row>
    <row r="85" spans="1:6" s="249" customFormat="1" x14ac:dyDescent="0.2">
      <c r="A85" s="250"/>
      <c r="F85" s="250"/>
    </row>
    <row r="86" spans="1:6" s="249" customFormat="1" x14ac:dyDescent="0.2">
      <c r="A86" s="250"/>
      <c r="F86" s="250"/>
    </row>
    <row r="87" spans="1:6" s="249" customFormat="1" x14ac:dyDescent="0.2">
      <c r="A87" s="250"/>
      <c r="F87" s="250"/>
    </row>
    <row r="88" spans="1:6" s="249" customFormat="1" x14ac:dyDescent="0.2">
      <c r="A88" s="250"/>
      <c r="F88" s="250"/>
    </row>
    <row r="89" spans="1:6" s="249" customFormat="1" x14ac:dyDescent="0.2">
      <c r="A89" s="250"/>
      <c r="F89" s="250"/>
    </row>
    <row r="90" spans="1:6" s="249" customFormat="1" x14ac:dyDescent="0.2">
      <c r="A90" s="250"/>
      <c r="F90" s="250"/>
    </row>
    <row r="91" spans="1:6" s="249" customFormat="1" x14ac:dyDescent="0.2">
      <c r="A91" s="250"/>
      <c r="F91" s="250"/>
    </row>
    <row r="92" spans="1:6" s="249" customFormat="1" x14ac:dyDescent="0.2">
      <c r="A92" s="250"/>
      <c r="F92" s="250"/>
    </row>
    <row r="93" spans="1:6" s="249" customFormat="1" x14ac:dyDescent="0.2">
      <c r="A93" s="250"/>
      <c r="F93" s="250"/>
    </row>
    <row r="94" spans="1:6" s="249" customFormat="1" x14ac:dyDescent="0.2">
      <c r="A94" s="250"/>
      <c r="F94" s="250"/>
    </row>
    <row r="95" spans="1:6" s="249" customFormat="1" x14ac:dyDescent="0.2">
      <c r="A95" s="250"/>
      <c r="F95" s="250"/>
    </row>
    <row r="96" spans="1:6" s="249" customFormat="1" x14ac:dyDescent="0.2">
      <c r="A96" s="250"/>
      <c r="F96" s="250"/>
    </row>
    <row r="97" spans="1:6" s="249" customFormat="1" x14ac:dyDescent="0.2">
      <c r="A97" s="250"/>
      <c r="F97" s="250"/>
    </row>
    <row r="98" spans="1:6" s="249" customFormat="1" x14ac:dyDescent="0.2">
      <c r="A98" s="250"/>
      <c r="F98" s="250"/>
    </row>
    <row r="99" spans="1:6" s="249" customFormat="1" x14ac:dyDescent="0.2">
      <c r="A99" s="250"/>
      <c r="F99" s="250"/>
    </row>
    <row r="100" spans="1:6" s="249" customFormat="1" x14ac:dyDescent="0.2">
      <c r="A100" s="250"/>
      <c r="F100" s="250"/>
    </row>
    <row r="101" spans="1:6" s="249" customFormat="1" x14ac:dyDescent="0.2">
      <c r="A101" s="250"/>
      <c r="F101" s="250"/>
    </row>
    <row r="102" spans="1:6" s="249" customFormat="1" x14ac:dyDescent="0.2">
      <c r="A102" s="250"/>
      <c r="F102" s="250"/>
    </row>
    <row r="103" spans="1:6" s="249" customFormat="1" x14ac:dyDescent="0.2">
      <c r="A103" s="250"/>
      <c r="F103" s="250"/>
    </row>
    <row r="104" spans="1:6" s="249" customFormat="1" x14ac:dyDescent="0.2">
      <c r="A104" s="250"/>
      <c r="F104" s="250"/>
    </row>
    <row r="105" spans="1:6" s="249" customFormat="1" x14ac:dyDescent="0.2">
      <c r="A105" s="250"/>
      <c r="F105" s="250"/>
    </row>
    <row r="106" spans="1:6" s="249" customFormat="1" x14ac:dyDescent="0.2">
      <c r="A106" s="250"/>
      <c r="F106" s="250"/>
    </row>
  </sheetData>
  <mergeCells count="2">
    <mergeCell ref="B6:F6"/>
    <mergeCell ref="C7:D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8"/>
  <sheetViews>
    <sheetView topLeftCell="A3" workbookViewId="0">
      <selection activeCell="C25" sqref="C25"/>
    </sheetView>
  </sheetViews>
  <sheetFormatPr baseColWidth="10" defaultColWidth="11.375" defaultRowHeight="11.8" x14ac:dyDescent="0.2"/>
  <cols>
    <col min="1" max="1" width="5.875" style="55" customWidth="1"/>
    <col min="2" max="2" width="73.125" style="46" customWidth="1"/>
    <col min="3" max="5" width="14" style="46" customWidth="1"/>
    <col min="6" max="6" width="5.25" style="55" customWidth="1"/>
    <col min="7" max="16384" width="11.375" style="46"/>
  </cols>
  <sheetData>
    <row r="2" spans="1:9" x14ac:dyDescent="0.2">
      <c r="B2" s="46" t="s">
        <v>2060</v>
      </c>
      <c r="C2" s="46" t="s">
        <v>2067</v>
      </c>
      <c r="E2" s="310">
        <f>+E9</f>
        <v>17000000</v>
      </c>
      <c r="F2" s="46"/>
      <c r="G2" s="312" t="s">
        <v>1731</v>
      </c>
      <c r="H2" s="310">
        <f>+E2</f>
        <v>17000000</v>
      </c>
    </row>
    <row r="3" spans="1:9" x14ac:dyDescent="0.2">
      <c r="B3" s="46" t="s">
        <v>1752</v>
      </c>
      <c r="C3" s="46">
        <v>25</v>
      </c>
      <c r="D3" s="309" t="s">
        <v>2245</v>
      </c>
      <c r="E3" s="231">
        <v>10000000</v>
      </c>
      <c r="F3" s="46"/>
      <c r="G3" s="312">
        <v>211</v>
      </c>
      <c r="H3" s="310">
        <v>510000</v>
      </c>
      <c r="I3" s="310">
        <f>SUM(H3:H15)-H2</f>
        <v>0</v>
      </c>
    </row>
    <row r="4" spans="1:9" s="270" customFormat="1" x14ac:dyDescent="0.2">
      <c r="A4" s="271"/>
      <c r="C4" s="270">
        <v>26</v>
      </c>
      <c r="D4" s="309" t="s">
        <v>2246</v>
      </c>
      <c r="E4" s="231">
        <v>7000000</v>
      </c>
      <c r="G4" s="312">
        <v>213</v>
      </c>
      <c r="H4" s="310">
        <v>500000</v>
      </c>
      <c r="I4" s="310"/>
    </row>
    <row r="5" spans="1:9" x14ac:dyDescent="0.2">
      <c r="B5" s="46" t="s">
        <v>2058</v>
      </c>
      <c r="C5" s="123" t="s">
        <v>1762</v>
      </c>
      <c r="D5" s="309" t="s">
        <v>2092</v>
      </c>
      <c r="F5" s="46"/>
      <c r="G5" s="312">
        <v>221</v>
      </c>
      <c r="H5" s="310">
        <v>5000000</v>
      </c>
    </row>
    <row r="6" spans="1:9" x14ac:dyDescent="0.2">
      <c r="F6" s="46"/>
      <c r="G6" s="312">
        <v>222</v>
      </c>
      <c r="H6" s="310">
        <v>1500000</v>
      </c>
    </row>
    <row r="7" spans="1:9" x14ac:dyDescent="0.2">
      <c r="B7" s="438" t="s">
        <v>44</v>
      </c>
      <c r="C7" s="438"/>
      <c r="D7" s="438"/>
      <c r="E7" s="438"/>
      <c r="F7" s="438"/>
      <c r="G7" s="312">
        <v>223</v>
      </c>
      <c r="H7" s="310">
        <v>3000000</v>
      </c>
    </row>
    <row r="8" spans="1:9" x14ac:dyDescent="0.2">
      <c r="A8" s="272" t="s">
        <v>1653</v>
      </c>
      <c r="B8" s="273" t="s">
        <v>51</v>
      </c>
      <c r="C8" s="439" t="s">
        <v>40</v>
      </c>
      <c r="D8" s="440"/>
      <c r="E8" s="272" t="s">
        <v>43</v>
      </c>
      <c r="F8" s="272" t="s">
        <v>52</v>
      </c>
      <c r="G8" s="312">
        <v>224</v>
      </c>
      <c r="H8" s="310">
        <v>2140000</v>
      </c>
    </row>
    <row r="9" spans="1:9" x14ac:dyDescent="0.2">
      <c r="A9" s="274">
        <v>2</v>
      </c>
      <c r="B9" s="275" t="s">
        <v>1655</v>
      </c>
      <c r="C9" s="276"/>
      <c r="D9" s="277"/>
      <c r="E9" s="178">
        <f>+E10</f>
        <v>17000000</v>
      </c>
      <c r="F9" s="283">
        <v>91.266037735849054</v>
      </c>
      <c r="G9" s="312">
        <v>225</v>
      </c>
      <c r="H9" s="310">
        <v>1000000</v>
      </c>
    </row>
    <row r="10" spans="1:9" x14ac:dyDescent="0.2">
      <c r="A10" s="265" t="s">
        <v>1203</v>
      </c>
      <c r="B10" s="266" t="s">
        <v>1204</v>
      </c>
      <c r="C10" s="278"/>
      <c r="D10" s="278"/>
      <c r="E10" s="282">
        <f>+D11+D59+D35</f>
        <v>17000000</v>
      </c>
      <c r="F10" s="267">
        <v>89.141509433962256</v>
      </c>
      <c r="G10" s="312">
        <v>226</v>
      </c>
      <c r="H10" s="310">
        <v>950000</v>
      </c>
    </row>
    <row r="11" spans="1:9" x14ac:dyDescent="0.2">
      <c r="A11" s="262" t="s">
        <v>1205</v>
      </c>
      <c r="B11" s="268" t="s">
        <v>1206</v>
      </c>
      <c r="C11" s="285"/>
      <c r="D11" s="280">
        <f>SUM(C15:C34)</f>
        <v>17000000</v>
      </c>
      <c r="E11" s="281"/>
      <c r="F11" s="269">
        <v>88.386792452830193</v>
      </c>
      <c r="G11" s="312">
        <v>241</v>
      </c>
      <c r="H11" s="310">
        <v>1100000</v>
      </c>
    </row>
    <row r="12" spans="1:9" x14ac:dyDescent="0.2">
      <c r="A12" s="263" t="s">
        <v>1207</v>
      </c>
      <c r="B12" s="264" t="s">
        <v>1208</v>
      </c>
      <c r="C12" s="285"/>
      <c r="D12" s="279"/>
      <c r="E12" s="281"/>
      <c r="F12" s="269">
        <v>0</v>
      </c>
      <c r="G12" s="312">
        <v>242</v>
      </c>
      <c r="H12" s="310">
        <v>700000</v>
      </c>
    </row>
    <row r="13" spans="1:9" x14ac:dyDescent="0.2">
      <c r="A13" s="263" t="s">
        <v>1209</v>
      </c>
      <c r="B13" s="264" t="s">
        <v>1210</v>
      </c>
      <c r="C13" s="285"/>
      <c r="D13" s="279"/>
      <c r="E13" s="281"/>
      <c r="F13" s="269">
        <v>0</v>
      </c>
      <c r="G13" s="312">
        <v>251</v>
      </c>
      <c r="H13" s="310">
        <v>600000</v>
      </c>
    </row>
    <row r="14" spans="1:9" x14ac:dyDescent="0.2">
      <c r="A14" s="263" t="s">
        <v>1211</v>
      </c>
      <c r="B14" s="264" t="s">
        <v>1212</v>
      </c>
      <c r="C14" s="285"/>
      <c r="D14" s="279"/>
      <c r="E14" s="281"/>
      <c r="F14" s="269">
        <v>0</v>
      </c>
      <c r="G14" s="312">
        <v>252</v>
      </c>
      <c r="H14" s="310">
        <v>0</v>
      </c>
    </row>
    <row r="15" spans="1:9" x14ac:dyDescent="0.2">
      <c r="A15" s="263" t="s">
        <v>1213</v>
      </c>
      <c r="B15" s="264" t="s">
        <v>1214</v>
      </c>
      <c r="C15" s="285"/>
      <c r="D15" s="279"/>
      <c r="E15" s="281"/>
      <c r="F15" s="269">
        <v>0</v>
      </c>
      <c r="G15" s="312">
        <v>265</v>
      </c>
      <c r="H15" s="310">
        <v>0</v>
      </c>
    </row>
    <row r="16" spans="1:9" x14ac:dyDescent="0.2">
      <c r="A16" s="263" t="s">
        <v>1215</v>
      </c>
      <c r="B16" s="264" t="s">
        <v>1216</v>
      </c>
      <c r="C16" s="285"/>
      <c r="D16" s="279"/>
      <c r="E16" s="281"/>
      <c r="F16" s="269">
        <v>0.94339622641509435</v>
      </c>
    </row>
    <row r="17" spans="1:6" x14ac:dyDescent="0.2">
      <c r="A17" s="263" t="s">
        <v>1217</v>
      </c>
      <c r="B17" s="264" t="s">
        <v>1218</v>
      </c>
      <c r="C17" s="285"/>
      <c r="D17" s="279"/>
      <c r="E17" s="281"/>
      <c r="F17" s="269">
        <v>0</v>
      </c>
    </row>
    <row r="18" spans="1:6" x14ac:dyDescent="0.2">
      <c r="A18" s="263" t="s">
        <v>1219</v>
      </c>
      <c r="B18" s="264" t="s">
        <v>1220</v>
      </c>
      <c r="C18" s="285"/>
      <c r="D18" s="279"/>
      <c r="E18" s="281"/>
      <c r="F18" s="269">
        <v>0.94339622641509435</v>
      </c>
    </row>
    <row r="19" spans="1:6" x14ac:dyDescent="0.2">
      <c r="A19" s="263" t="s">
        <v>1221</v>
      </c>
      <c r="B19" s="264" t="s">
        <v>1222</v>
      </c>
      <c r="C19" s="285"/>
      <c r="D19" s="279"/>
      <c r="E19" s="281"/>
      <c r="F19" s="269">
        <v>0</v>
      </c>
    </row>
    <row r="20" spans="1:6" x14ac:dyDescent="0.2">
      <c r="A20" s="263" t="s">
        <v>1223</v>
      </c>
      <c r="B20" s="264" t="s">
        <v>1224</v>
      </c>
      <c r="C20" s="285"/>
      <c r="D20" s="279"/>
      <c r="E20" s="281"/>
      <c r="F20" s="269">
        <v>0.94339622641509435</v>
      </c>
    </row>
    <row r="21" spans="1:6" x14ac:dyDescent="0.2">
      <c r="A21" s="263" t="s">
        <v>1225</v>
      </c>
      <c r="B21" s="264" t="s">
        <v>1226</v>
      </c>
      <c r="C21" s="285">
        <v>17000000</v>
      </c>
      <c r="D21" s="279"/>
      <c r="E21" s="281"/>
      <c r="F21" s="269">
        <v>0.94339622641509435</v>
      </c>
    </row>
    <row r="22" spans="1:6" x14ac:dyDescent="0.2">
      <c r="A22" s="263" t="s">
        <v>1227</v>
      </c>
      <c r="B22" s="264" t="s">
        <v>1228</v>
      </c>
      <c r="C22" s="285"/>
      <c r="D22" s="279"/>
      <c r="E22" s="281"/>
      <c r="F22" s="269">
        <v>0</v>
      </c>
    </row>
    <row r="23" spans="1:6" ht="23.6" x14ac:dyDescent="0.2">
      <c r="A23" s="263" t="s">
        <v>1229</v>
      </c>
      <c r="B23" s="264" t="s">
        <v>1230</v>
      </c>
      <c r="C23" s="285"/>
      <c r="D23" s="279"/>
      <c r="E23" s="281"/>
      <c r="F23" s="269">
        <v>0</v>
      </c>
    </row>
    <row r="24" spans="1:6" ht="23.6" x14ac:dyDescent="0.2">
      <c r="A24" s="263" t="s">
        <v>1231</v>
      </c>
      <c r="B24" s="264" t="s">
        <v>1232</v>
      </c>
      <c r="C24" s="285"/>
      <c r="D24" s="279"/>
      <c r="E24" s="281"/>
      <c r="F24" s="269">
        <v>17.584905660377359</v>
      </c>
    </row>
    <row r="25" spans="1:6" x14ac:dyDescent="0.2">
      <c r="A25" s="263" t="s">
        <v>1233</v>
      </c>
      <c r="B25" s="264" t="s">
        <v>1234</v>
      </c>
      <c r="C25" s="285"/>
      <c r="D25" s="279"/>
      <c r="E25" s="281"/>
      <c r="F25" s="269">
        <v>0</v>
      </c>
    </row>
    <row r="26" spans="1:6" x14ac:dyDescent="0.2">
      <c r="A26" s="263" t="s">
        <v>1235</v>
      </c>
      <c r="B26" s="264" t="s">
        <v>1236</v>
      </c>
      <c r="C26" s="285"/>
      <c r="D26" s="279"/>
      <c r="E26" s="281"/>
      <c r="F26" s="269">
        <v>52.933962264150949</v>
      </c>
    </row>
    <row r="27" spans="1:6" x14ac:dyDescent="0.2">
      <c r="A27" s="263" t="s">
        <v>1237</v>
      </c>
      <c r="B27" s="264" t="s">
        <v>1238</v>
      </c>
      <c r="C27" s="285"/>
      <c r="D27" s="279"/>
      <c r="E27" s="281"/>
      <c r="F27" s="269">
        <v>0</v>
      </c>
    </row>
    <row r="28" spans="1:6" x14ac:dyDescent="0.2">
      <c r="A28" s="263" t="s">
        <v>1239</v>
      </c>
      <c r="B28" s="264" t="s">
        <v>1240</v>
      </c>
      <c r="C28" s="285"/>
      <c r="D28" s="279"/>
      <c r="E28" s="281"/>
      <c r="F28" s="269">
        <v>12.20754716981132</v>
      </c>
    </row>
    <row r="29" spans="1:6" x14ac:dyDescent="0.2">
      <c r="A29" s="263" t="s">
        <v>1241</v>
      </c>
      <c r="B29" s="264" t="s">
        <v>1242</v>
      </c>
      <c r="C29" s="285"/>
      <c r="D29" s="279"/>
      <c r="E29" s="281"/>
      <c r="F29" s="269">
        <v>0</v>
      </c>
    </row>
    <row r="30" spans="1:6" x14ac:dyDescent="0.2">
      <c r="A30" s="263" t="s">
        <v>1243</v>
      </c>
      <c r="B30" s="264" t="s">
        <v>1244</v>
      </c>
      <c r="C30" s="285"/>
      <c r="D30" s="279"/>
      <c r="E30" s="281"/>
      <c r="F30" s="269">
        <v>0.94339622641509435</v>
      </c>
    </row>
    <row r="31" spans="1:6" x14ac:dyDescent="0.2">
      <c r="A31" s="263" t="s">
        <v>1245</v>
      </c>
      <c r="B31" s="264" t="s">
        <v>1246</v>
      </c>
      <c r="C31" s="285"/>
      <c r="D31" s="279"/>
      <c r="E31" s="281"/>
      <c r="F31" s="269">
        <v>0</v>
      </c>
    </row>
    <row r="32" spans="1:6" x14ac:dyDescent="0.2">
      <c r="A32" s="263" t="s">
        <v>1247</v>
      </c>
      <c r="B32" s="264" t="s">
        <v>1248</v>
      </c>
      <c r="C32" s="285"/>
      <c r="D32" s="279"/>
      <c r="E32" s="281"/>
      <c r="F32" s="269">
        <v>0.94339622641509435</v>
      </c>
    </row>
    <row r="33" spans="1:6" ht="23.6" x14ac:dyDescent="0.2">
      <c r="A33" s="263" t="s">
        <v>1249</v>
      </c>
      <c r="B33" s="264" t="s">
        <v>1250</v>
      </c>
      <c r="C33" s="285"/>
      <c r="D33" s="279"/>
      <c r="E33" s="281"/>
      <c r="F33" s="269">
        <v>0</v>
      </c>
    </row>
    <row r="34" spans="1:6" ht="23.6" x14ac:dyDescent="0.2">
      <c r="A34" s="263" t="s">
        <v>1251</v>
      </c>
      <c r="B34" s="264" t="s">
        <v>1252</v>
      </c>
      <c r="C34" s="285"/>
      <c r="D34" s="279"/>
      <c r="E34" s="281"/>
      <c r="F34" s="269">
        <v>0</v>
      </c>
    </row>
    <row r="35" spans="1:6" x14ac:dyDescent="0.2">
      <c r="A35" s="262" t="s">
        <v>1253</v>
      </c>
      <c r="B35" s="268" t="s">
        <v>27</v>
      </c>
      <c r="C35" s="285"/>
      <c r="D35" s="280">
        <v>0</v>
      </c>
      <c r="E35" s="281"/>
      <c r="F35" s="269">
        <v>0</v>
      </c>
    </row>
    <row r="36" spans="1:6" x14ac:dyDescent="0.2">
      <c r="A36" s="263" t="s">
        <v>1254</v>
      </c>
      <c r="B36" s="264" t="s">
        <v>1208</v>
      </c>
      <c r="C36" s="285"/>
      <c r="D36" s="279"/>
      <c r="E36" s="281"/>
      <c r="F36" s="269">
        <v>0</v>
      </c>
    </row>
    <row r="37" spans="1:6" x14ac:dyDescent="0.2">
      <c r="A37" s="263" t="s">
        <v>1255</v>
      </c>
      <c r="B37" s="264" t="s">
        <v>1210</v>
      </c>
      <c r="C37" s="285"/>
      <c r="D37" s="279"/>
      <c r="E37" s="281"/>
      <c r="F37" s="269">
        <v>0</v>
      </c>
    </row>
    <row r="38" spans="1:6" x14ac:dyDescent="0.2">
      <c r="A38" s="263" t="s">
        <v>1256</v>
      </c>
      <c r="B38" s="264" t="s">
        <v>1212</v>
      </c>
      <c r="C38" s="285"/>
      <c r="D38" s="279"/>
      <c r="E38" s="281"/>
      <c r="F38" s="269">
        <v>0</v>
      </c>
    </row>
    <row r="39" spans="1:6" x14ac:dyDescent="0.2">
      <c r="A39" s="263" t="s">
        <v>1257</v>
      </c>
      <c r="B39" s="264" t="s">
        <v>1214</v>
      </c>
      <c r="C39" s="285"/>
      <c r="D39" s="279"/>
      <c r="E39" s="281"/>
      <c r="F39" s="269">
        <v>0</v>
      </c>
    </row>
    <row r="40" spans="1:6" x14ac:dyDescent="0.2">
      <c r="A40" s="263" t="s">
        <v>1258</v>
      </c>
      <c r="B40" s="264" t="s">
        <v>1216</v>
      </c>
      <c r="C40" s="285"/>
      <c r="D40" s="279"/>
      <c r="E40" s="281"/>
      <c r="F40" s="269">
        <v>0</v>
      </c>
    </row>
    <row r="41" spans="1:6" x14ac:dyDescent="0.2">
      <c r="A41" s="263" t="s">
        <v>1259</v>
      </c>
      <c r="B41" s="264" t="s">
        <v>1218</v>
      </c>
      <c r="C41" s="285"/>
      <c r="D41" s="279"/>
      <c r="E41" s="281"/>
      <c r="F41" s="269">
        <v>0</v>
      </c>
    </row>
    <row r="42" spans="1:6" x14ac:dyDescent="0.2">
      <c r="A42" s="263" t="s">
        <v>1260</v>
      </c>
      <c r="B42" s="264" t="s">
        <v>1220</v>
      </c>
      <c r="C42" s="285"/>
      <c r="D42" s="279"/>
      <c r="E42" s="281"/>
      <c r="F42" s="269">
        <v>0</v>
      </c>
    </row>
    <row r="43" spans="1:6" x14ac:dyDescent="0.2">
      <c r="A43" s="263" t="s">
        <v>1261</v>
      </c>
      <c r="B43" s="264" t="s">
        <v>1222</v>
      </c>
      <c r="C43" s="285"/>
      <c r="D43" s="279"/>
      <c r="E43" s="281"/>
      <c r="F43" s="269">
        <v>0</v>
      </c>
    </row>
    <row r="44" spans="1:6" x14ac:dyDescent="0.2">
      <c r="A44" s="263" t="s">
        <v>1262</v>
      </c>
      <c r="B44" s="264" t="s">
        <v>1224</v>
      </c>
      <c r="C44" s="285"/>
      <c r="D44" s="279"/>
      <c r="E44" s="281"/>
      <c r="F44" s="269">
        <v>0</v>
      </c>
    </row>
    <row r="45" spans="1:6" x14ac:dyDescent="0.2">
      <c r="A45" s="263" t="s">
        <v>1263</v>
      </c>
      <c r="B45" s="264" t="s">
        <v>1226</v>
      </c>
      <c r="C45" s="285"/>
      <c r="D45" s="279"/>
      <c r="E45" s="281"/>
      <c r="F45" s="269">
        <v>0</v>
      </c>
    </row>
    <row r="46" spans="1:6" x14ac:dyDescent="0.2">
      <c r="A46" s="263" t="s">
        <v>1264</v>
      </c>
      <c r="B46" s="264" t="s">
        <v>1228</v>
      </c>
      <c r="C46" s="285"/>
      <c r="D46" s="279"/>
      <c r="E46" s="281"/>
      <c r="F46" s="269">
        <v>0</v>
      </c>
    </row>
    <row r="47" spans="1:6" ht="23.6" x14ac:dyDescent="0.2">
      <c r="A47" s="263" t="s">
        <v>1265</v>
      </c>
      <c r="B47" s="264" t="s">
        <v>1230</v>
      </c>
      <c r="C47" s="285"/>
      <c r="D47" s="279"/>
      <c r="E47" s="281"/>
      <c r="F47" s="269">
        <v>0</v>
      </c>
    </row>
    <row r="48" spans="1:6" ht="23.6" x14ac:dyDescent="0.2">
      <c r="A48" s="263" t="s">
        <v>1266</v>
      </c>
      <c r="B48" s="264" t="s">
        <v>1232</v>
      </c>
      <c r="C48" s="285"/>
      <c r="D48" s="279"/>
      <c r="E48" s="281"/>
      <c r="F48" s="269">
        <v>0</v>
      </c>
    </row>
    <row r="49" spans="1:6" x14ac:dyDescent="0.2">
      <c r="A49" s="263" t="s">
        <v>1267</v>
      </c>
      <c r="B49" s="264" t="s">
        <v>1234</v>
      </c>
      <c r="C49" s="285"/>
      <c r="D49" s="279"/>
      <c r="E49" s="281"/>
      <c r="F49" s="269">
        <v>0</v>
      </c>
    </row>
    <row r="50" spans="1:6" x14ac:dyDescent="0.2">
      <c r="A50" s="263" t="s">
        <v>1268</v>
      </c>
      <c r="B50" s="264" t="s">
        <v>1236</v>
      </c>
      <c r="C50" s="285"/>
      <c r="D50" s="279"/>
      <c r="E50" s="281"/>
      <c r="F50" s="269">
        <v>0</v>
      </c>
    </row>
    <row r="51" spans="1:6" x14ac:dyDescent="0.2">
      <c r="A51" s="263" t="s">
        <v>1269</v>
      </c>
      <c r="B51" s="264" t="s">
        <v>1238</v>
      </c>
      <c r="C51" s="285"/>
      <c r="D51" s="279"/>
      <c r="E51" s="281"/>
      <c r="F51" s="269">
        <v>0</v>
      </c>
    </row>
    <row r="52" spans="1:6" x14ac:dyDescent="0.2">
      <c r="A52" s="263" t="s">
        <v>1270</v>
      </c>
      <c r="B52" s="264" t="s">
        <v>1240</v>
      </c>
      <c r="C52" s="285"/>
      <c r="D52" s="279"/>
      <c r="E52" s="281"/>
      <c r="F52" s="269">
        <v>0</v>
      </c>
    </row>
    <row r="53" spans="1:6" x14ac:dyDescent="0.2">
      <c r="A53" s="263" t="s">
        <v>1271</v>
      </c>
      <c r="B53" s="264" t="s">
        <v>1242</v>
      </c>
      <c r="C53" s="285"/>
      <c r="D53" s="279"/>
      <c r="E53" s="281"/>
      <c r="F53" s="269">
        <v>0</v>
      </c>
    </row>
    <row r="54" spans="1:6" x14ac:dyDescent="0.2">
      <c r="A54" s="263" t="s">
        <v>1272</v>
      </c>
      <c r="B54" s="264" t="s">
        <v>1244</v>
      </c>
      <c r="C54" s="285"/>
      <c r="D54" s="279"/>
      <c r="E54" s="281"/>
      <c r="F54" s="269">
        <v>0</v>
      </c>
    </row>
    <row r="55" spans="1:6" x14ac:dyDescent="0.2">
      <c r="A55" s="263" t="s">
        <v>1273</v>
      </c>
      <c r="B55" s="264" t="s">
        <v>1246</v>
      </c>
      <c r="C55" s="285"/>
      <c r="D55" s="279"/>
      <c r="E55" s="281"/>
      <c r="F55" s="269">
        <v>0</v>
      </c>
    </row>
    <row r="56" spans="1:6" x14ac:dyDescent="0.2">
      <c r="A56" s="263" t="s">
        <v>1274</v>
      </c>
      <c r="B56" s="264" t="s">
        <v>1248</v>
      </c>
      <c r="C56" s="285"/>
      <c r="D56" s="279"/>
      <c r="E56" s="281"/>
      <c r="F56" s="269">
        <v>0</v>
      </c>
    </row>
    <row r="57" spans="1:6" ht="23.6" x14ac:dyDescent="0.2">
      <c r="A57" s="263" t="s">
        <v>1275</v>
      </c>
      <c r="B57" s="264" t="s">
        <v>1250</v>
      </c>
      <c r="C57" s="285"/>
      <c r="D57" s="279"/>
      <c r="E57" s="281"/>
      <c r="F57" s="269">
        <v>0</v>
      </c>
    </row>
    <row r="58" spans="1:6" ht="23.6" x14ac:dyDescent="0.2">
      <c r="A58" s="263" t="s">
        <v>1276</v>
      </c>
      <c r="B58" s="264" t="s">
        <v>1252</v>
      </c>
      <c r="C58" s="285"/>
      <c r="D58" s="279"/>
      <c r="E58" s="281"/>
      <c r="F58" s="269">
        <v>0</v>
      </c>
    </row>
    <row r="59" spans="1:6" x14ac:dyDescent="0.2">
      <c r="A59" s="262" t="s">
        <v>1277</v>
      </c>
      <c r="B59" s="268" t="s">
        <v>1278</v>
      </c>
      <c r="C59" s="285"/>
      <c r="D59" s="280">
        <f>SUM(C63:C68)</f>
        <v>0</v>
      </c>
      <c r="E59" s="281"/>
      <c r="F59" s="269">
        <v>0.75471698113207553</v>
      </c>
    </row>
    <row r="60" spans="1:6" ht="23.6" x14ac:dyDescent="0.2">
      <c r="A60" s="263" t="s">
        <v>1279</v>
      </c>
      <c r="B60" s="264" t="s">
        <v>1280</v>
      </c>
      <c r="C60" s="285"/>
      <c r="D60" s="279"/>
      <c r="E60" s="281"/>
      <c r="F60" s="269">
        <v>0</v>
      </c>
    </row>
    <row r="61" spans="1:6" ht="23.6" x14ac:dyDescent="0.2">
      <c r="A61" s="263" t="s">
        <v>1281</v>
      </c>
      <c r="B61" s="264" t="s">
        <v>1282</v>
      </c>
      <c r="C61" s="285"/>
      <c r="D61" s="279"/>
      <c r="E61" s="281"/>
      <c r="F61" s="269">
        <v>0</v>
      </c>
    </row>
    <row r="62" spans="1:6" ht="23.6" x14ac:dyDescent="0.2">
      <c r="A62" s="263" t="s">
        <v>1283</v>
      </c>
      <c r="B62" s="264" t="s">
        <v>1284</v>
      </c>
      <c r="C62" s="285"/>
      <c r="D62" s="279"/>
      <c r="E62" s="281"/>
      <c r="F62" s="269">
        <v>0</v>
      </c>
    </row>
    <row r="63" spans="1:6" ht="23.6" x14ac:dyDescent="0.2">
      <c r="A63" s="263" t="s">
        <v>1285</v>
      </c>
      <c r="B63" s="264" t="s">
        <v>1286</v>
      </c>
      <c r="C63" s="285"/>
      <c r="D63" s="279"/>
      <c r="E63" s="281"/>
      <c r="F63" s="269">
        <v>0</v>
      </c>
    </row>
    <row r="64" spans="1:6" x14ac:dyDescent="0.2">
      <c r="A64" s="263" t="s">
        <v>1287</v>
      </c>
      <c r="B64" s="264" t="s">
        <v>1288</v>
      </c>
      <c r="C64" s="285"/>
      <c r="D64" s="279"/>
      <c r="E64" s="281"/>
      <c r="F64" s="269">
        <v>0.37735849056603776</v>
      </c>
    </row>
    <row r="65" spans="1:6" x14ac:dyDescent="0.2">
      <c r="A65" s="263" t="s">
        <v>1289</v>
      </c>
      <c r="B65" s="264" t="s">
        <v>1290</v>
      </c>
      <c r="C65" s="285"/>
      <c r="D65" s="279"/>
      <c r="E65" s="281"/>
      <c r="F65" s="269">
        <v>0</v>
      </c>
    </row>
    <row r="66" spans="1:6" x14ac:dyDescent="0.2">
      <c r="A66" s="263" t="s">
        <v>1291</v>
      </c>
      <c r="B66" s="264" t="s">
        <v>1292</v>
      </c>
      <c r="C66" s="285"/>
      <c r="D66" s="279"/>
      <c r="E66" s="281"/>
      <c r="F66" s="269">
        <v>0.37735849056603776</v>
      </c>
    </row>
    <row r="67" spans="1:6" x14ac:dyDescent="0.2">
      <c r="A67" s="263" t="s">
        <v>1293</v>
      </c>
      <c r="B67" s="264" t="s">
        <v>1294</v>
      </c>
      <c r="C67" s="285"/>
      <c r="D67" s="279"/>
      <c r="E67" s="281"/>
      <c r="F67" s="269">
        <v>0</v>
      </c>
    </row>
    <row r="68" spans="1:6" ht="23.6" x14ac:dyDescent="0.2">
      <c r="A68" s="263" t="s">
        <v>1295</v>
      </c>
      <c r="B68" s="264" t="s">
        <v>1296</v>
      </c>
      <c r="C68" s="285"/>
      <c r="D68" s="279"/>
      <c r="E68" s="281"/>
      <c r="F68" s="269">
        <v>0</v>
      </c>
    </row>
    <row r="69" spans="1:6" ht="23.6" x14ac:dyDescent="0.2">
      <c r="A69" s="263" t="s">
        <v>1297</v>
      </c>
      <c r="B69" s="264" t="s">
        <v>1298</v>
      </c>
      <c r="C69" s="285"/>
      <c r="D69" s="279"/>
      <c r="E69" s="281"/>
      <c r="F69" s="269">
        <v>0</v>
      </c>
    </row>
    <row r="70" spans="1:6" ht="23.6" x14ac:dyDescent="0.2">
      <c r="A70" s="263" t="s">
        <v>1299</v>
      </c>
      <c r="B70" s="264" t="s">
        <v>1300</v>
      </c>
      <c r="C70" s="285"/>
      <c r="D70" s="279"/>
      <c r="E70" s="281"/>
      <c r="F70" s="269">
        <v>0</v>
      </c>
    </row>
    <row r="71" spans="1:6" x14ac:dyDescent="0.2">
      <c r="A71" s="263" t="s">
        <v>1301</v>
      </c>
      <c r="B71" s="264" t="s">
        <v>1302</v>
      </c>
      <c r="C71" s="285"/>
      <c r="D71" s="279"/>
      <c r="E71" s="281"/>
      <c r="F71" s="269">
        <v>0</v>
      </c>
    </row>
    <row r="72" spans="1:6" x14ac:dyDescent="0.2">
      <c r="A72" s="271"/>
      <c r="B72" s="270"/>
      <c r="C72" s="270"/>
      <c r="D72" s="270"/>
      <c r="E72" s="270"/>
      <c r="F72" s="271"/>
    </row>
    <row r="73" spans="1:6" x14ac:dyDescent="0.2">
      <c r="A73" s="271"/>
      <c r="B73" s="270"/>
      <c r="C73" s="270"/>
      <c r="D73" s="270"/>
      <c r="E73" s="270"/>
      <c r="F73" s="271"/>
    </row>
    <row r="74" spans="1:6" x14ac:dyDescent="0.2">
      <c r="A74" s="271"/>
      <c r="B74" s="270"/>
      <c r="C74" s="270"/>
      <c r="D74" s="270"/>
      <c r="E74" s="270"/>
      <c r="F74" s="271"/>
    </row>
    <row r="75" spans="1:6" x14ac:dyDescent="0.2">
      <c r="A75" s="271"/>
      <c r="B75" s="270"/>
      <c r="C75" s="270"/>
      <c r="D75" s="270"/>
      <c r="E75" s="270"/>
      <c r="F75" s="271"/>
    </row>
    <row r="76" spans="1:6" x14ac:dyDescent="0.2">
      <c r="A76" s="271"/>
      <c r="B76" s="270"/>
      <c r="C76" s="270"/>
      <c r="D76" s="270"/>
      <c r="E76" s="270"/>
      <c r="F76" s="271"/>
    </row>
    <row r="77" spans="1:6" x14ac:dyDescent="0.2">
      <c r="A77" s="271"/>
      <c r="B77" s="270"/>
      <c r="C77" s="270"/>
      <c r="D77" s="270"/>
      <c r="E77" s="270"/>
      <c r="F77" s="271"/>
    </row>
    <row r="78" spans="1:6" x14ac:dyDescent="0.2">
      <c r="A78" s="271"/>
      <c r="B78" s="270"/>
      <c r="C78" s="270"/>
      <c r="D78" s="270"/>
      <c r="E78" s="270"/>
      <c r="F78" s="271"/>
    </row>
    <row r="79" spans="1:6" x14ac:dyDescent="0.2">
      <c r="A79" s="271"/>
      <c r="B79" s="270"/>
      <c r="C79" s="270"/>
      <c r="D79" s="270"/>
      <c r="E79" s="270"/>
      <c r="F79" s="271"/>
    </row>
    <row r="80" spans="1:6" x14ac:dyDescent="0.2">
      <c r="A80" s="271"/>
      <c r="B80" s="270"/>
      <c r="C80" s="270"/>
      <c r="D80" s="270"/>
      <c r="E80" s="270"/>
      <c r="F80" s="271"/>
    </row>
    <row r="81" spans="1:6" x14ac:dyDescent="0.2">
      <c r="A81" s="271"/>
      <c r="B81" s="270"/>
      <c r="C81" s="270"/>
      <c r="D81" s="270"/>
      <c r="E81" s="270"/>
      <c r="F81" s="271"/>
    </row>
    <row r="82" spans="1:6" x14ac:dyDescent="0.2">
      <c r="A82" s="271"/>
      <c r="B82" s="270"/>
      <c r="C82" s="270"/>
      <c r="D82" s="270"/>
      <c r="E82" s="270"/>
      <c r="F82" s="271"/>
    </row>
    <row r="83" spans="1:6" x14ac:dyDescent="0.2">
      <c r="A83" s="271"/>
      <c r="B83" s="270"/>
      <c r="C83" s="270"/>
      <c r="D83" s="270"/>
      <c r="E83" s="270"/>
      <c r="F83" s="271"/>
    </row>
    <row r="84" spans="1:6" x14ac:dyDescent="0.2">
      <c r="A84" s="271"/>
      <c r="B84" s="270"/>
      <c r="C84" s="270"/>
      <c r="D84" s="270"/>
      <c r="E84" s="270"/>
      <c r="F84" s="271"/>
    </row>
    <row r="85" spans="1:6" x14ac:dyDescent="0.2">
      <c r="A85" s="271"/>
      <c r="B85" s="270"/>
      <c r="C85" s="270"/>
      <c r="D85" s="270"/>
      <c r="E85" s="270"/>
      <c r="F85" s="271"/>
    </row>
    <row r="86" spans="1:6" x14ac:dyDescent="0.2">
      <c r="A86" s="271"/>
      <c r="B86" s="270"/>
      <c r="C86" s="270"/>
      <c r="D86" s="270"/>
      <c r="E86" s="270"/>
      <c r="F86" s="271"/>
    </row>
    <row r="87" spans="1:6" x14ac:dyDescent="0.2">
      <c r="A87" s="271"/>
      <c r="B87" s="270"/>
      <c r="C87" s="270"/>
      <c r="D87" s="270"/>
      <c r="E87" s="270"/>
      <c r="F87" s="271"/>
    </row>
    <row r="88" spans="1:6" x14ac:dyDescent="0.2">
      <c r="A88" s="271"/>
      <c r="B88" s="270"/>
      <c r="C88" s="270"/>
      <c r="D88" s="270"/>
      <c r="E88" s="270"/>
      <c r="F88" s="271"/>
    </row>
    <row r="89" spans="1:6" x14ac:dyDescent="0.2">
      <c r="A89" s="271"/>
      <c r="B89" s="270"/>
      <c r="C89" s="270"/>
      <c r="D89" s="270"/>
      <c r="E89" s="270"/>
      <c r="F89" s="271"/>
    </row>
    <row r="90" spans="1:6" x14ac:dyDescent="0.2">
      <c r="A90" s="271"/>
      <c r="B90" s="270"/>
      <c r="C90" s="270"/>
      <c r="D90" s="270"/>
      <c r="E90" s="270"/>
      <c r="F90" s="271"/>
    </row>
    <row r="91" spans="1:6" x14ac:dyDescent="0.2">
      <c r="A91" s="271"/>
      <c r="B91" s="270"/>
      <c r="C91" s="270"/>
      <c r="D91" s="270"/>
      <c r="E91" s="270"/>
      <c r="F91" s="271"/>
    </row>
    <row r="92" spans="1:6" x14ac:dyDescent="0.2">
      <c r="A92" s="271"/>
      <c r="B92" s="270"/>
      <c r="C92" s="270"/>
      <c r="D92" s="270"/>
      <c r="E92" s="270"/>
      <c r="F92" s="271"/>
    </row>
    <row r="93" spans="1:6" x14ac:dyDescent="0.2">
      <c r="A93" s="271"/>
      <c r="B93" s="270"/>
      <c r="C93" s="270"/>
      <c r="D93" s="270"/>
      <c r="E93" s="270"/>
      <c r="F93" s="271"/>
    </row>
    <row r="94" spans="1:6" x14ac:dyDescent="0.2">
      <c r="A94" s="271"/>
      <c r="B94" s="270"/>
      <c r="C94" s="270"/>
      <c r="D94" s="270"/>
      <c r="E94" s="270"/>
      <c r="F94" s="271"/>
    </row>
    <row r="95" spans="1:6" x14ac:dyDescent="0.2">
      <c r="A95" s="271"/>
      <c r="B95" s="270"/>
      <c r="C95" s="270"/>
      <c r="D95" s="270"/>
      <c r="E95" s="270"/>
      <c r="F95" s="271"/>
    </row>
    <row r="96" spans="1:6" x14ac:dyDescent="0.2">
      <c r="A96" s="271"/>
      <c r="B96" s="270"/>
      <c r="C96" s="270"/>
      <c r="D96" s="270"/>
      <c r="E96" s="270"/>
      <c r="F96" s="271"/>
    </row>
    <row r="97" spans="1:6" x14ac:dyDescent="0.2">
      <c r="A97" s="271"/>
      <c r="B97" s="270"/>
      <c r="C97" s="270"/>
      <c r="D97" s="270"/>
      <c r="E97" s="270"/>
      <c r="F97" s="271"/>
    </row>
    <row r="98" spans="1:6" x14ac:dyDescent="0.2">
      <c r="A98" s="271"/>
      <c r="B98" s="270"/>
      <c r="C98" s="270"/>
      <c r="D98" s="270"/>
      <c r="E98" s="270"/>
      <c r="F98" s="271"/>
    </row>
    <row r="99" spans="1:6" x14ac:dyDescent="0.2">
      <c r="A99" s="271"/>
      <c r="B99" s="270"/>
      <c r="C99" s="270"/>
      <c r="D99" s="270"/>
      <c r="E99" s="270"/>
      <c r="F99" s="271"/>
    </row>
    <row r="100" spans="1:6" x14ac:dyDescent="0.2">
      <c r="A100" s="271"/>
      <c r="B100" s="270"/>
      <c r="C100" s="270"/>
      <c r="D100" s="270"/>
      <c r="E100" s="270"/>
      <c r="F100" s="271"/>
    </row>
    <row r="101" spans="1:6" x14ac:dyDescent="0.2">
      <c r="A101" s="271"/>
      <c r="B101" s="270"/>
      <c r="C101" s="270"/>
      <c r="D101" s="270"/>
      <c r="E101" s="270"/>
      <c r="F101" s="271"/>
    </row>
    <row r="102" spans="1:6" x14ac:dyDescent="0.2">
      <c r="A102" s="271"/>
      <c r="B102" s="270"/>
      <c r="C102" s="270"/>
      <c r="D102" s="270"/>
      <c r="E102" s="270"/>
      <c r="F102" s="271"/>
    </row>
    <row r="103" spans="1:6" x14ac:dyDescent="0.2">
      <c r="A103" s="271"/>
      <c r="B103" s="270"/>
      <c r="C103" s="270"/>
      <c r="D103" s="270"/>
      <c r="E103" s="270"/>
      <c r="F103" s="271"/>
    </row>
    <row r="104" spans="1:6" x14ac:dyDescent="0.2">
      <c r="A104" s="271"/>
      <c r="B104" s="270"/>
      <c r="C104" s="270"/>
      <c r="D104" s="270"/>
      <c r="E104" s="270"/>
      <c r="F104" s="271"/>
    </row>
    <row r="105" spans="1:6" x14ac:dyDescent="0.2">
      <c r="A105" s="271"/>
      <c r="B105" s="270"/>
      <c r="C105" s="270"/>
      <c r="D105" s="270"/>
      <c r="E105" s="270"/>
      <c r="F105" s="271"/>
    </row>
    <row r="106" spans="1:6" x14ac:dyDescent="0.2">
      <c r="A106" s="271"/>
      <c r="B106" s="270"/>
      <c r="C106" s="270"/>
      <c r="D106" s="270"/>
      <c r="E106" s="270"/>
      <c r="F106" s="271"/>
    </row>
    <row r="107" spans="1:6" x14ac:dyDescent="0.2">
      <c r="A107" s="271"/>
      <c r="B107" s="270"/>
      <c r="C107" s="270"/>
      <c r="D107" s="270"/>
      <c r="E107" s="270"/>
      <c r="F107" s="271"/>
    </row>
    <row r="108" spans="1:6" x14ac:dyDescent="0.2">
      <c r="A108" s="271"/>
      <c r="B108" s="270"/>
      <c r="C108" s="270"/>
      <c r="D108" s="270"/>
      <c r="E108" s="270"/>
      <c r="F108" s="271"/>
    </row>
    <row r="109" spans="1:6" x14ac:dyDescent="0.2">
      <c r="A109" s="271"/>
      <c r="B109" s="270"/>
      <c r="C109" s="270"/>
      <c r="D109" s="270"/>
      <c r="E109" s="270"/>
      <c r="F109" s="271"/>
    </row>
    <row r="110" spans="1:6" x14ac:dyDescent="0.2">
      <c r="A110" s="271"/>
      <c r="B110" s="270"/>
      <c r="C110" s="270"/>
      <c r="D110" s="270"/>
      <c r="E110" s="270"/>
      <c r="F110" s="271"/>
    </row>
    <row r="111" spans="1:6" x14ac:dyDescent="0.2">
      <c r="A111" s="271"/>
      <c r="B111" s="270"/>
      <c r="C111" s="270"/>
      <c r="D111" s="270"/>
      <c r="E111" s="270"/>
      <c r="F111" s="271"/>
    </row>
    <row r="112" spans="1:6" x14ac:dyDescent="0.2">
      <c r="A112" s="13" t="s">
        <v>300</v>
      </c>
      <c r="B112" s="25" t="s">
        <v>301</v>
      </c>
      <c r="C112" s="34"/>
      <c r="D112" s="27">
        <f>SUM(C113:C130)</f>
        <v>0</v>
      </c>
      <c r="E112" s="27"/>
      <c r="F112" s="29">
        <v>0</v>
      </c>
    </row>
    <row r="113" spans="1:6" x14ac:dyDescent="0.2">
      <c r="A113" s="14" t="s">
        <v>302</v>
      </c>
      <c r="B113" s="15" t="s">
        <v>303</v>
      </c>
      <c r="C113" s="26"/>
      <c r="D113" s="30"/>
      <c r="E113" s="28"/>
      <c r="F113" s="29">
        <v>0</v>
      </c>
    </row>
    <row r="114" spans="1:6" x14ac:dyDescent="0.2">
      <c r="A114" s="14" t="s">
        <v>304</v>
      </c>
      <c r="B114" s="15" t="s">
        <v>305</v>
      </c>
      <c r="C114" s="26"/>
      <c r="D114" s="26"/>
      <c r="E114" s="28"/>
      <c r="F114" s="29">
        <v>0</v>
      </c>
    </row>
    <row r="115" spans="1:6" x14ac:dyDescent="0.2">
      <c r="A115" s="14" t="s">
        <v>306</v>
      </c>
      <c r="B115" s="15" t="s">
        <v>307</v>
      </c>
      <c r="C115" s="26"/>
      <c r="D115" s="26"/>
      <c r="E115" s="28"/>
      <c r="F115" s="29">
        <v>0</v>
      </c>
    </row>
    <row r="116" spans="1:6" x14ac:dyDescent="0.2">
      <c r="A116" s="14" t="s">
        <v>308</v>
      </c>
      <c r="B116" s="15" t="s">
        <v>309</v>
      </c>
      <c r="C116" s="26"/>
      <c r="D116" s="26"/>
      <c r="E116" s="28"/>
      <c r="F116" s="29">
        <v>0</v>
      </c>
    </row>
    <row r="117" spans="1:6" x14ac:dyDescent="0.2">
      <c r="A117" s="14" t="s">
        <v>310</v>
      </c>
      <c r="B117" s="15" t="s">
        <v>311</v>
      </c>
      <c r="C117" s="26"/>
      <c r="D117" s="26"/>
      <c r="E117" s="28"/>
      <c r="F117" s="29">
        <v>0</v>
      </c>
    </row>
    <row r="118" spans="1:6" x14ac:dyDescent="0.2">
      <c r="A118" s="14" t="s">
        <v>312</v>
      </c>
      <c r="B118" s="15" t="s">
        <v>313</v>
      </c>
      <c r="C118" s="26"/>
      <c r="D118" s="26"/>
      <c r="E118" s="28"/>
      <c r="F118" s="29">
        <v>0</v>
      </c>
    </row>
    <row r="119" spans="1:6" x14ac:dyDescent="0.2">
      <c r="A119" s="14" t="s">
        <v>314</v>
      </c>
      <c r="B119" s="15" t="s">
        <v>315</v>
      </c>
      <c r="C119" s="26"/>
      <c r="D119" s="26"/>
      <c r="E119" s="28"/>
      <c r="F119" s="29">
        <v>0</v>
      </c>
    </row>
    <row r="120" spans="1:6" x14ac:dyDescent="0.2">
      <c r="A120" s="14" t="s">
        <v>316</v>
      </c>
      <c r="B120" s="15" t="s">
        <v>317</v>
      </c>
      <c r="C120" s="26"/>
      <c r="D120" s="26"/>
      <c r="E120" s="28"/>
      <c r="F120" s="29">
        <v>0</v>
      </c>
    </row>
    <row r="121" spans="1:6" x14ac:dyDescent="0.2">
      <c r="A121" s="14" t="s">
        <v>318</v>
      </c>
      <c r="B121" s="15" t="s">
        <v>319</v>
      </c>
      <c r="C121" s="26"/>
      <c r="D121" s="26"/>
      <c r="E121" s="28"/>
      <c r="F121" s="29">
        <v>0</v>
      </c>
    </row>
    <row r="122" spans="1:6" x14ac:dyDescent="0.2">
      <c r="A122" s="14" t="s">
        <v>320</v>
      </c>
      <c r="B122" s="15" t="s">
        <v>321</v>
      </c>
      <c r="C122" s="26"/>
      <c r="D122" s="26"/>
      <c r="E122" s="28"/>
      <c r="F122" s="29">
        <v>0</v>
      </c>
    </row>
    <row r="123" spans="1:6" x14ac:dyDescent="0.2">
      <c r="A123" s="14" t="s">
        <v>322</v>
      </c>
      <c r="B123" s="15" t="s">
        <v>323</v>
      </c>
      <c r="C123" s="26"/>
      <c r="D123" s="30"/>
      <c r="E123" s="28"/>
      <c r="F123" s="29">
        <v>0</v>
      </c>
    </row>
    <row r="124" spans="1:6" x14ac:dyDescent="0.2">
      <c r="A124" s="14" t="s">
        <v>324</v>
      </c>
      <c r="B124" s="15" t="s">
        <v>325</v>
      </c>
      <c r="C124" s="26"/>
      <c r="D124" s="26"/>
      <c r="E124" s="28"/>
      <c r="F124" s="29">
        <v>0</v>
      </c>
    </row>
    <row r="125" spans="1:6" x14ac:dyDescent="0.2">
      <c r="A125" s="14" t="s">
        <v>326</v>
      </c>
      <c r="B125" s="15" t="s">
        <v>327</v>
      </c>
      <c r="C125" s="26"/>
      <c r="D125" s="26"/>
      <c r="E125" s="28"/>
      <c r="F125" s="29">
        <v>0</v>
      </c>
    </row>
    <row r="126" spans="1:6" x14ac:dyDescent="0.2">
      <c r="A126" s="14" t="s">
        <v>328</v>
      </c>
      <c r="B126" s="15" t="s">
        <v>329</v>
      </c>
      <c r="C126" s="26"/>
      <c r="D126" s="26"/>
      <c r="E126" s="28"/>
      <c r="F126" s="29">
        <v>0</v>
      </c>
    </row>
    <row r="127" spans="1:6" x14ac:dyDescent="0.2">
      <c r="A127" s="14" t="s">
        <v>330</v>
      </c>
      <c r="B127" s="15" t="s">
        <v>331</v>
      </c>
      <c r="C127" s="26"/>
      <c r="D127" s="26"/>
      <c r="E127" s="28"/>
      <c r="F127" s="29">
        <v>0</v>
      </c>
    </row>
    <row r="128" spans="1:6" x14ac:dyDescent="0.2">
      <c r="A128" s="14" t="s">
        <v>332</v>
      </c>
      <c r="B128" s="15" t="s">
        <v>333</v>
      </c>
      <c r="C128" s="26"/>
      <c r="D128" s="26"/>
      <c r="E128" s="28"/>
      <c r="F128" s="29">
        <v>0</v>
      </c>
    </row>
    <row r="129" spans="1:6" x14ac:dyDescent="0.2">
      <c r="A129" s="14" t="s">
        <v>334</v>
      </c>
      <c r="B129" s="15" t="s">
        <v>335</v>
      </c>
      <c r="C129" s="26"/>
      <c r="D129" s="26"/>
      <c r="E129" s="28"/>
      <c r="F129" s="29">
        <v>0</v>
      </c>
    </row>
    <row r="130" spans="1:6" x14ac:dyDescent="0.2">
      <c r="A130" s="14" t="s">
        <v>336</v>
      </c>
      <c r="B130" s="15" t="s">
        <v>337</v>
      </c>
      <c r="C130" s="26"/>
      <c r="D130" s="26"/>
      <c r="E130" s="28"/>
      <c r="F130" s="29">
        <v>0</v>
      </c>
    </row>
    <row r="131" spans="1:6" x14ac:dyDescent="0.2">
      <c r="A131" s="13" t="s">
        <v>338</v>
      </c>
      <c r="B131" s="25" t="s">
        <v>339</v>
      </c>
      <c r="C131" s="26"/>
      <c r="D131" s="27">
        <f>SUM(C132:C146)</f>
        <v>0</v>
      </c>
      <c r="E131" s="28"/>
      <c r="F131" s="29">
        <v>0</v>
      </c>
    </row>
    <row r="132" spans="1:6" x14ac:dyDescent="0.2">
      <c r="A132" s="14" t="s">
        <v>340</v>
      </c>
      <c r="B132" s="15" t="s">
        <v>341</v>
      </c>
      <c r="C132" s="26"/>
      <c r="D132" s="26"/>
      <c r="E132" s="28"/>
      <c r="F132" s="29">
        <v>0</v>
      </c>
    </row>
    <row r="133" spans="1:6" x14ac:dyDescent="0.2">
      <c r="A133" s="14" t="s">
        <v>342</v>
      </c>
      <c r="B133" s="15" t="s">
        <v>343</v>
      </c>
      <c r="C133" s="26"/>
      <c r="D133" s="30"/>
      <c r="E133" s="28"/>
      <c r="F133" s="29">
        <v>0</v>
      </c>
    </row>
    <row r="134" spans="1:6" x14ac:dyDescent="0.2">
      <c r="A134" s="14" t="s">
        <v>344</v>
      </c>
      <c r="B134" s="15" t="s">
        <v>345</v>
      </c>
      <c r="C134" s="26"/>
      <c r="D134" s="26"/>
      <c r="E134" s="28"/>
      <c r="F134" s="29">
        <v>0</v>
      </c>
    </row>
    <row r="135" spans="1:6" x14ac:dyDescent="0.2">
      <c r="A135" s="14" t="s">
        <v>346</v>
      </c>
      <c r="B135" s="15" t="s">
        <v>347</v>
      </c>
      <c r="C135" s="26"/>
      <c r="D135" s="26"/>
      <c r="E135" s="28"/>
      <c r="F135" s="29">
        <v>0</v>
      </c>
    </row>
    <row r="136" spans="1:6" x14ac:dyDescent="0.2">
      <c r="A136" s="14" t="s">
        <v>348</v>
      </c>
      <c r="B136" s="15" t="s">
        <v>349</v>
      </c>
      <c r="C136" s="26"/>
      <c r="D136" s="26"/>
      <c r="E136" s="28"/>
      <c r="F136" s="29">
        <v>0</v>
      </c>
    </row>
    <row r="137" spans="1:6" x14ac:dyDescent="0.2">
      <c r="A137" s="14" t="s">
        <v>350</v>
      </c>
      <c r="B137" s="15" t="s">
        <v>351</v>
      </c>
      <c r="C137" s="26"/>
      <c r="D137" s="26"/>
      <c r="E137" s="28"/>
      <c r="F137" s="29">
        <v>0</v>
      </c>
    </row>
    <row r="138" spans="1:6" x14ac:dyDescent="0.2">
      <c r="A138" s="14" t="s">
        <v>352</v>
      </c>
      <c r="B138" s="15" t="s">
        <v>353</v>
      </c>
      <c r="C138" s="26"/>
      <c r="D138" s="26"/>
      <c r="E138" s="28"/>
      <c r="F138" s="29">
        <v>0</v>
      </c>
    </row>
    <row r="139" spans="1:6" x14ac:dyDescent="0.2">
      <c r="A139" s="14" t="s">
        <v>354</v>
      </c>
      <c r="B139" s="15" t="s">
        <v>355</v>
      </c>
      <c r="C139" s="26"/>
      <c r="D139" s="26"/>
      <c r="E139" s="28"/>
      <c r="F139" s="29">
        <v>0</v>
      </c>
    </row>
    <row r="140" spans="1:6" x14ac:dyDescent="0.2">
      <c r="A140" s="14" t="s">
        <v>356</v>
      </c>
      <c r="B140" s="15" t="s">
        <v>357</v>
      </c>
      <c r="C140" s="26"/>
      <c r="D140" s="26"/>
      <c r="E140" s="28"/>
      <c r="F140" s="29">
        <v>0</v>
      </c>
    </row>
    <row r="141" spans="1:6" x14ac:dyDescent="0.2">
      <c r="A141" s="14" t="s">
        <v>358</v>
      </c>
      <c r="B141" s="15" t="s">
        <v>359</v>
      </c>
      <c r="C141" s="26"/>
      <c r="D141" s="26"/>
      <c r="E141" s="28"/>
      <c r="F141" s="29">
        <v>0</v>
      </c>
    </row>
    <row r="142" spans="1:6" x14ac:dyDescent="0.2">
      <c r="A142" s="14" t="s">
        <v>360</v>
      </c>
      <c r="B142" s="15" t="s">
        <v>361</v>
      </c>
      <c r="C142" s="26"/>
      <c r="D142" s="26"/>
      <c r="E142" s="28"/>
      <c r="F142" s="29">
        <v>0</v>
      </c>
    </row>
    <row r="143" spans="1:6" x14ac:dyDescent="0.2">
      <c r="A143" s="14" t="s">
        <v>362</v>
      </c>
      <c r="B143" s="15" t="s">
        <v>363</v>
      </c>
      <c r="C143" s="26"/>
      <c r="D143" s="30"/>
      <c r="E143" s="28"/>
      <c r="F143" s="29">
        <v>0</v>
      </c>
    </row>
    <row r="144" spans="1:6" x14ac:dyDescent="0.2">
      <c r="A144" s="14" t="s">
        <v>364</v>
      </c>
      <c r="B144" s="15" t="s">
        <v>365</v>
      </c>
      <c r="C144" s="26"/>
      <c r="D144" s="26"/>
      <c r="E144" s="28"/>
      <c r="F144" s="29">
        <v>0</v>
      </c>
    </row>
    <row r="145" spans="1:6" x14ac:dyDescent="0.2">
      <c r="A145" s="14" t="s">
        <v>366</v>
      </c>
      <c r="B145" s="15" t="s">
        <v>367</v>
      </c>
      <c r="C145" s="26"/>
      <c r="D145" s="26"/>
      <c r="E145" s="28"/>
      <c r="F145" s="29">
        <v>0</v>
      </c>
    </row>
    <row r="146" spans="1:6" x14ac:dyDescent="0.2">
      <c r="A146" s="14" t="s">
        <v>368</v>
      </c>
      <c r="B146" s="15" t="s">
        <v>369</v>
      </c>
      <c r="C146" s="26"/>
      <c r="D146" s="26"/>
      <c r="E146" s="28"/>
      <c r="F146" s="29">
        <v>0</v>
      </c>
    </row>
    <row r="147" spans="1:6" x14ac:dyDescent="0.2">
      <c r="A147" s="13" t="s">
        <v>370</v>
      </c>
      <c r="B147" s="25" t="s">
        <v>9</v>
      </c>
      <c r="C147" s="26"/>
      <c r="D147" s="27">
        <f>SUM(C148:C152)</f>
        <v>0</v>
      </c>
      <c r="E147" s="28"/>
      <c r="F147" s="29">
        <v>0</v>
      </c>
    </row>
    <row r="148" spans="1:6" x14ac:dyDescent="0.2">
      <c r="A148" s="14" t="s">
        <v>371</v>
      </c>
      <c r="B148" s="15" t="s">
        <v>9</v>
      </c>
      <c r="C148" s="26"/>
      <c r="D148" s="26"/>
      <c r="E148" s="28"/>
      <c r="F148" s="29">
        <v>0</v>
      </c>
    </row>
    <row r="149" spans="1:6" x14ac:dyDescent="0.2">
      <c r="A149" s="14" t="s">
        <v>372</v>
      </c>
      <c r="B149" s="15" t="s">
        <v>373</v>
      </c>
      <c r="C149" s="26"/>
      <c r="D149" s="26"/>
      <c r="E149" s="28"/>
      <c r="F149" s="29">
        <v>0</v>
      </c>
    </row>
    <row r="150" spans="1:6" x14ac:dyDescent="0.2">
      <c r="A150" s="14" t="s">
        <v>374</v>
      </c>
      <c r="B150" s="15" t="s">
        <v>375</v>
      </c>
      <c r="C150" s="26"/>
      <c r="D150" s="26"/>
      <c r="E150" s="28"/>
      <c r="F150" s="29">
        <v>0</v>
      </c>
    </row>
    <row r="151" spans="1:6" x14ac:dyDescent="0.2">
      <c r="A151" s="14" t="s">
        <v>376</v>
      </c>
      <c r="B151" s="15" t="s">
        <v>377</v>
      </c>
      <c r="C151" s="26"/>
      <c r="D151" s="26"/>
      <c r="E151" s="28"/>
      <c r="F151" s="29">
        <v>0</v>
      </c>
    </row>
    <row r="152" spans="1:6" x14ac:dyDescent="0.2">
      <c r="A152" s="14" t="s">
        <v>378</v>
      </c>
      <c r="B152" s="15" t="s">
        <v>379</v>
      </c>
      <c r="C152" s="26"/>
      <c r="D152" s="26"/>
      <c r="E152" s="28"/>
      <c r="F152" s="29">
        <v>0</v>
      </c>
    </row>
    <row r="153" spans="1:6" x14ac:dyDescent="0.2">
      <c r="A153" s="13" t="s">
        <v>380</v>
      </c>
      <c r="B153" s="25" t="s">
        <v>381</v>
      </c>
      <c r="C153" s="26"/>
      <c r="D153" s="27">
        <f>SUM(C154:C163)</f>
        <v>0</v>
      </c>
      <c r="E153" s="28"/>
      <c r="F153" s="29">
        <v>0</v>
      </c>
    </row>
    <row r="154" spans="1:6" x14ac:dyDescent="0.2">
      <c r="A154" s="14" t="s">
        <v>382</v>
      </c>
      <c r="B154" s="15" t="s">
        <v>383</v>
      </c>
      <c r="C154" s="26"/>
      <c r="D154" s="26"/>
      <c r="E154" s="28"/>
      <c r="F154" s="29">
        <v>0</v>
      </c>
    </row>
    <row r="155" spans="1:6" x14ac:dyDescent="0.2">
      <c r="A155" s="14" t="s">
        <v>384</v>
      </c>
      <c r="B155" s="15" t="s">
        <v>385</v>
      </c>
      <c r="C155" s="26"/>
      <c r="D155" s="26"/>
      <c r="E155" s="28"/>
      <c r="F155" s="29">
        <v>0</v>
      </c>
    </row>
    <row r="156" spans="1:6" x14ac:dyDescent="0.2">
      <c r="A156" s="14" t="s">
        <v>386</v>
      </c>
      <c r="B156" s="15" t="s">
        <v>387</v>
      </c>
      <c r="C156" s="26"/>
      <c r="D156" s="26"/>
      <c r="E156" s="28"/>
      <c r="F156" s="29">
        <v>0</v>
      </c>
    </row>
    <row r="157" spans="1:6" x14ac:dyDescent="0.2">
      <c r="A157" s="14" t="s">
        <v>388</v>
      </c>
      <c r="B157" s="15" t="s">
        <v>389</v>
      </c>
      <c r="C157" s="26"/>
      <c r="D157" s="26"/>
      <c r="E157" s="28"/>
      <c r="F157" s="29">
        <v>0</v>
      </c>
    </row>
    <row r="158" spans="1:6" x14ac:dyDescent="0.2">
      <c r="A158" s="14" t="s">
        <v>390</v>
      </c>
      <c r="B158" s="15" t="s">
        <v>391</v>
      </c>
      <c r="C158" s="26"/>
      <c r="D158" s="26"/>
      <c r="E158" s="28"/>
      <c r="F158" s="29">
        <v>0</v>
      </c>
    </row>
    <row r="159" spans="1:6" x14ac:dyDescent="0.2">
      <c r="A159" s="14" t="s">
        <v>392</v>
      </c>
      <c r="B159" s="15" t="s">
        <v>393</v>
      </c>
      <c r="C159" s="26"/>
      <c r="D159" s="26"/>
      <c r="E159" s="28"/>
      <c r="F159" s="29">
        <v>0</v>
      </c>
    </row>
    <row r="160" spans="1:6" x14ac:dyDescent="0.2">
      <c r="A160" s="14" t="s">
        <v>394</v>
      </c>
      <c r="B160" s="15" t="s">
        <v>395</v>
      </c>
      <c r="C160" s="26"/>
      <c r="D160" s="26"/>
      <c r="E160" s="28"/>
      <c r="F160" s="29">
        <v>0</v>
      </c>
    </row>
    <row r="161" spans="1:7" x14ac:dyDescent="0.2">
      <c r="A161" s="14" t="s">
        <v>396</v>
      </c>
      <c r="B161" s="15" t="s">
        <v>397</v>
      </c>
      <c r="C161" s="26"/>
      <c r="D161" s="26"/>
      <c r="E161" s="28"/>
      <c r="F161" s="29">
        <v>0</v>
      </c>
      <c r="G161" s="56"/>
    </row>
    <row r="162" spans="1:7" x14ac:dyDescent="0.2">
      <c r="A162" s="14" t="s">
        <v>398</v>
      </c>
      <c r="B162" s="15" t="s">
        <v>399</v>
      </c>
      <c r="C162" s="26"/>
      <c r="D162" s="26"/>
      <c r="E162" s="28"/>
      <c r="F162" s="29">
        <v>0</v>
      </c>
      <c r="G162" s="64"/>
    </row>
    <row r="163" spans="1:7" x14ac:dyDescent="0.2">
      <c r="A163" s="14" t="s">
        <v>400</v>
      </c>
      <c r="B163" s="15" t="s">
        <v>401</v>
      </c>
      <c r="C163" s="26"/>
      <c r="D163" s="30"/>
      <c r="E163" s="28"/>
      <c r="F163" s="29">
        <v>0</v>
      </c>
      <c r="G163" s="56"/>
    </row>
    <row r="164" spans="1:7" x14ac:dyDescent="0.2">
      <c r="A164" s="13" t="s">
        <v>402</v>
      </c>
      <c r="B164" s="25" t="s">
        <v>10</v>
      </c>
      <c r="C164" s="26"/>
      <c r="D164" s="27">
        <f>SUM(C165:C170)</f>
        <v>0</v>
      </c>
      <c r="E164" s="28"/>
      <c r="F164" s="29">
        <v>0</v>
      </c>
      <c r="G164" s="65"/>
    </row>
    <row r="165" spans="1:7" x14ac:dyDescent="0.2">
      <c r="A165" s="14" t="s">
        <v>403</v>
      </c>
      <c r="B165" s="15" t="s">
        <v>404</v>
      </c>
      <c r="C165" s="26"/>
      <c r="D165" s="26"/>
      <c r="E165" s="28"/>
      <c r="F165" s="29">
        <v>0</v>
      </c>
      <c r="G165" s="64"/>
    </row>
    <row r="166" spans="1:7" x14ac:dyDescent="0.2">
      <c r="A166" s="14" t="s">
        <v>405</v>
      </c>
      <c r="B166" s="15" t="s">
        <v>406</v>
      </c>
      <c r="C166" s="26"/>
      <c r="D166" s="26"/>
      <c r="E166" s="28"/>
      <c r="F166" s="29">
        <v>0</v>
      </c>
      <c r="G166" s="64"/>
    </row>
    <row r="167" spans="1:7" x14ac:dyDescent="0.2">
      <c r="A167" s="14" t="s">
        <v>407</v>
      </c>
      <c r="B167" s="15" t="s">
        <v>408</v>
      </c>
      <c r="C167" s="26"/>
      <c r="D167" s="26"/>
      <c r="E167" s="28"/>
      <c r="F167" s="29">
        <v>0</v>
      </c>
      <c r="G167" s="56"/>
    </row>
    <row r="168" spans="1:7" x14ac:dyDescent="0.2">
      <c r="A168" s="14" t="s">
        <v>409</v>
      </c>
      <c r="B168" s="15" t="s">
        <v>410</v>
      </c>
      <c r="C168" s="26"/>
      <c r="D168" s="26"/>
      <c r="E168" s="28"/>
      <c r="F168" s="29">
        <v>0</v>
      </c>
      <c r="G168" s="65"/>
    </row>
    <row r="169" spans="1:7" x14ac:dyDescent="0.2">
      <c r="A169" s="14" t="s">
        <v>411</v>
      </c>
      <c r="B169" s="15" t="s">
        <v>412</v>
      </c>
      <c r="C169" s="26"/>
      <c r="D169" s="26"/>
      <c r="E169" s="28"/>
      <c r="F169" s="29">
        <v>0</v>
      </c>
      <c r="G169" s="64"/>
    </row>
    <row r="170" spans="1:7" x14ac:dyDescent="0.2">
      <c r="A170" s="14" t="s">
        <v>413</v>
      </c>
      <c r="B170" s="15" t="s">
        <v>414</v>
      </c>
      <c r="C170" s="26"/>
      <c r="D170" s="26"/>
      <c r="E170" s="28"/>
      <c r="F170" s="29">
        <v>0</v>
      </c>
      <c r="G170" s="64"/>
    </row>
    <row r="171" spans="1:7" x14ac:dyDescent="0.2">
      <c r="A171" s="13" t="s">
        <v>415</v>
      </c>
      <c r="B171" s="25" t="s">
        <v>11</v>
      </c>
      <c r="C171" s="26"/>
      <c r="D171" s="27">
        <f>SUM(C172:C190)</f>
        <v>0</v>
      </c>
      <c r="E171" s="28"/>
      <c r="F171" s="29">
        <v>0</v>
      </c>
      <c r="G171" s="56"/>
    </row>
    <row r="172" spans="1:7" x14ac:dyDescent="0.2">
      <c r="A172" s="14" t="s">
        <v>416</v>
      </c>
      <c r="B172" s="15" t="s">
        <v>417</v>
      </c>
      <c r="C172" s="26"/>
      <c r="D172" s="26"/>
      <c r="E172" s="28"/>
      <c r="F172" s="29">
        <v>0</v>
      </c>
      <c r="G172" s="65"/>
    </row>
    <row r="173" spans="1:7" x14ac:dyDescent="0.2">
      <c r="A173" s="14" t="s">
        <v>418</v>
      </c>
      <c r="B173" s="15" t="s">
        <v>419</v>
      </c>
      <c r="C173" s="26"/>
      <c r="D173" s="26"/>
      <c r="E173" s="28"/>
      <c r="F173" s="29">
        <v>0</v>
      </c>
    </row>
    <row r="174" spans="1:7" x14ac:dyDescent="0.2">
      <c r="A174" s="14" t="s">
        <v>420</v>
      </c>
      <c r="B174" s="15" t="s">
        <v>421</v>
      </c>
      <c r="C174" s="26"/>
      <c r="D174" s="26"/>
      <c r="E174" s="28"/>
      <c r="F174" s="29">
        <v>0</v>
      </c>
    </row>
    <row r="175" spans="1:7" x14ac:dyDescent="0.2">
      <c r="A175" s="14" t="s">
        <v>422</v>
      </c>
      <c r="B175" s="15" t="s">
        <v>423</v>
      </c>
      <c r="C175" s="26"/>
      <c r="D175" s="26"/>
      <c r="E175" s="28"/>
      <c r="F175" s="29">
        <v>0</v>
      </c>
    </row>
    <row r="176" spans="1:7" ht="23.6" x14ac:dyDescent="0.2">
      <c r="A176" s="14" t="s">
        <v>424</v>
      </c>
      <c r="B176" s="15" t="s">
        <v>425</v>
      </c>
      <c r="C176" s="26"/>
      <c r="D176" s="26"/>
      <c r="E176" s="28"/>
      <c r="F176" s="29">
        <v>0</v>
      </c>
    </row>
    <row r="177" spans="1:6" ht="23.6" x14ac:dyDescent="0.2">
      <c r="A177" s="14" t="s">
        <v>426</v>
      </c>
      <c r="B177" s="15" t="s">
        <v>427</v>
      </c>
      <c r="C177" s="26"/>
      <c r="D177" s="26"/>
      <c r="E177" s="28"/>
      <c r="F177" s="29">
        <v>0</v>
      </c>
    </row>
    <row r="178" spans="1:6" ht="23.6" x14ac:dyDescent="0.2">
      <c r="A178" s="14" t="s">
        <v>428</v>
      </c>
      <c r="B178" s="15" t="s">
        <v>429</v>
      </c>
      <c r="C178" s="26"/>
      <c r="D178" s="26"/>
      <c r="E178" s="28"/>
      <c r="F178" s="29">
        <v>0</v>
      </c>
    </row>
    <row r="179" spans="1:6" ht="23.6" x14ac:dyDescent="0.2">
      <c r="A179" s="14" t="s">
        <v>430</v>
      </c>
      <c r="B179" s="15" t="s">
        <v>431</v>
      </c>
      <c r="C179" s="26"/>
      <c r="D179" s="26"/>
      <c r="E179" s="28"/>
      <c r="F179" s="29">
        <v>0</v>
      </c>
    </row>
    <row r="180" spans="1:6" ht="23.6" x14ac:dyDescent="0.2">
      <c r="A180" s="14" t="s">
        <v>432</v>
      </c>
      <c r="B180" s="15" t="s">
        <v>433</v>
      </c>
      <c r="C180" s="26"/>
      <c r="D180" s="26"/>
      <c r="E180" s="28"/>
      <c r="F180" s="29">
        <v>0</v>
      </c>
    </row>
    <row r="181" spans="1:6" ht="23.6" x14ac:dyDescent="0.2">
      <c r="A181" s="14" t="s">
        <v>434</v>
      </c>
      <c r="B181" s="15" t="s">
        <v>435</v>
      </c>
      <c r="C181" s="26"/>
      <c r="D181" s="30"/>
      <c r="E181" s="28"/>
      <c r="F181" s="29">
        <v>0</v>
      </c>
    </row>
    <row r="182" spans="1:6" x14ac:dyDescent="0.2">
      <c r="A182" s="14" t="s">
        <v>436</v>
      </c>
      <c r="B182" s="15" t="s">
        <v>437</v>
      </c>
      <c r="C182" s="26"/>
      <c r="D182" s="26"/>
      <c r="E182" s="28"/>
      <c r="F182" s="29">
        <v>0</v>
      </c>
    </row>
    <row r="183" spans="1:6" x14ac:dyDescent="0.2">
      <c r="A183" s="14" t="s">
        <v>438</v>
      </c>
      <c r="B183" s="15" t="s">
        <v>439</v>
      </c>
      <c r="C183" s="26"/>
      <c r="D183" s="26"/>
      <c r="E183" s="28"/>
      <c r="F183" s="29">
        <v>0</v>
      </c>
    </row>
    <row r="184" spans="1:6" x14ac:dyDescent="0.2">
      <c r="A184" s="14" t="s">
        <v>440</v>
      </c>
      <c r="B184" s="15" t="s">
        <v>441</v>
      </c>
      <c r="C184" s="26"/>
      <c r="D184" s="26"/>
      <c r="E184" s="28"/>
      <c r="F184" s="29">
        <v>0</v>
      </c>
    </row>
    <row r="185" spans="1:6" x14ac:dyDescent="0.2">
      <c r="A185" s="14" t="s">
        <v>442</v>
      </c>
      <c r="B185" s="15" t="s">
        <v>443</v>
      </c>
      <c r="C185" s="26"/>
      <c r="D185" s="26"/>
      <c r="E185" s="28"/>
      <c r="F185" s="29">
        <v>0</v>
      </c>
    </row>
    <row r="186" spans="1:6" x14ac:dyDescent="0.2">
      <c r="A186" s="14" t="s">
        <v>444</v>
      </c>
      <c r="B186" s="15" t="s">
        <v>445</v>
      </c>
      <c r="C186" s="26"/>
      <c r="D186" s="26"/>
      <c r="E186" s="28"/>
      <c r="F186" s="29">
        <v>0</v>
      </c>
    </row>
    <row r="187" spans="1:6" x14ac:dyDescent="0.2">
      <c r="A187" s="14" t="s">
        <v>446</v>
      </c>
      <c r="B187" s="15" t="s">
        <v>447</v>
      </c>
      <c r="C187" s="26"/>
      <c r="D187" s="30"/>
      <c r="E187" s="28"/>
      <c r="F187" s="29">
        <v>0</v>
      </c>
    </row>
    <row r="188" spans="1:6" x14ac:dyDescent="0.2">
      <c r="A188" s="14" t="s">
        <v>448</v>
      </c>
      <c r="B188" s="15" t="s">
        <v>449</v>
      </c>
      <c r="C188" s="26"/>
      <c r="D188" s="26"/>
      <c r="E188" s="28"/>
      <c r="F188" s="29">
        <v>0</v>
      </c>
    </row>
    <row r="189" spans="1:6" x14ac:dyDescent="0.2">
      <c r="A189" s="14" t="s">
        <v>450</v>
      </c>
      <c r="B189" s="15" t="s">
        <v>451</v>
      </c>
      <c r="C189" s="26"/>
      <c r="D189" s="26"/>
      <c r="E189" s="28"/>
      <c r="F189" s="29">
        <v>0</v>
      </c>
    </row>
    <row r="190" spans="1:6" x14ac:dyDescent="0.2">
      <c r="A190" s="16" t="s">
        <v>452</v>
      </c>
      <c r="B190" s="21" t="s">
        <v>453</v>
      </c>
      <c r="C190" s="22"/>
      <c r="D190" s="22"/>
      <c r="E190" s="33">
        <f>SUM(D191:D360)</f>
        <v>0</v>
      </c>
      <c r="F190" s="24">
        <v>0</v>
      </c>
    </row>
    <row r="191" spans="1:6" x14ac:dyDescent="0.2">
      <c r="A191" s="13" t="s">
        <v>454</v>
      </c>
      <c r="B191" s="25" t="s">
        <v>455</v>
      </c>
      <c r="C191" s="26"/>
      <c r="D191" s="27">
        <f>SUM(C192:C212)</f>
        <v>0</v>
      </c>
      <c r="E191" s="28"/>
      <c r="F191" s="29">
        <v>0</v>
      </c>
    </row>
    <row r="192" spans="1:6" x14ac:dyDescent="0.2">
      <c r="A192" s="14" t="s">
        <v>456</v>
      </c>
      <c r="B192" s="15" t="s">
        <v>457</v>
      </c>
      <c r="C192" s="26"/>
      <c r="D192" s="26"/>
      <c r="E192" s="28"/>
      <c r="F192" s="29">
        <v>0</v>
      </c>
    </row>
    <row r="193" spans="1:6" x14ac:dyDescent="0.2">
      <c r="A193" s="14" t="s">
        <v>458</v>
      </c>
      <c r="B193" s="15" t="s">
        <v>459</v>
      </c>
      <c r="C193" s="26"/>
      <c r="D193" s="26"/>
      <c r="E193" s="28"/>
      <c r="F193" s="29">
        <v>0</v>
      </c>
    </row>
    <row r="194" spans="1:6" x14ac:dyDescent="0.2">
      <c r="A194" s="14" t="s">
        <v>460</v>
      </c>
      <c r="B194" s="15" t="s">
        <v>461</v>
      </c>
      <c r="C194" s="26"/>
      <c r="D194" s="26"/>
      <c r="E194" s="28"/>
      <c r="F194" s="29">
        <v>0</v>
      </c>
    </row>
    <row r="195" spans="1:6" x14ac:dyDescent="0.2">
      <c r="A195" s="14" t="s">
        <v>462</v>
      </c>
      <c r="B195" s="15" t="s">
        <v>463</v>
      </c>
      <c r="C195" s="26"/>
      <c r="D195" s="26"/>
      <c r="E195" s="28"/>
      <c r="F195" s="29">
        <v>0</v>
      </c>
    </row>
    <row r="196" spans="1:6" x14ac:dyDescent="0.2">
      <c r="A196" s="14" t="s">
        <v>464</v>
      </c>
      <c r="B196" s="15" t="s">
        <v>465</v>
      </c>
      <c r="C196" s="26"/>
      <c r="D196" s="26"/>
      <c r="E196" s="28"/>
      <c r="F196" s="29">
        <v>0</v>
      </c>
    </row>
    <row r="197" spans="1:6" x14ac:dyDescent="0.2">
      <c r="A197" s="14" t="s">
        <v>466</v>
      </c>
      <c r="B197" s="15" t="s">
        <v>467</v>
      </c>
      <c r="C197" s="34"/>
      <c r="D197" s="34"/>
      <c r="E197" s="27"/>
      <c r="F197" s="29">
        <v>0</v>
      </c>
    </row>
    <row r="198" spans="1:6" x14ac:dyDescent="0.2">
      <c r="A198" s="14" t="s">
        <v>468</v>
      </c>
      <c r="B198" s="15" t="s">
        <v>469</v>
      </c>
      <c r="C198" s="26"/>
      <c r="D198" s="30"/>
      <c r="E198" s="28"/>
      <c r="F198" s="29">
        <v>0</v>
      </c>
    </row>
    <row r="199" spans="1:6" x14ac:dyDescent="0.2">
      <c r="A199" s="14" t="s">
        <v>470</v>
      </c>
      <c r="B199" s="15" t="s">
        <v>471</v>
      </c>
      <c r="C199" s="26"/>
      <c r="D199" s="26"/>
      <c r="E199" s="28"/>
      <c r="F199" s="29">
        <v>0</v>
      </c>
    </row>
    <row r="200" spans="1:6" x14ac:dyDescent="0.2">
      <c r="A200" s="14" t="s">
        <v>472</v>
      </c>
      <c r="B200" s="15" t="s">
        <v>473</v>
      </c>
      <c r="C200" s="26"/>
      <c r="D200" s="26"/>
      <c r="E200" s="28"/>
      <c r="F200" s="29">
        <v>0</v>
      </c>
    </row>
    <row r="201" spans="1:6" x14ac:dyDescent="0.2">
      <c r="A201" s="14" t="s">
        <v>474</v>
      </c>
      <c r="B201" s="15" t="s">
        <v>475</v>
      </c>
      <c r="C201" s="26"/>
      <c r="D201" s="26"/>
      <c r="E201" s="28"/>
      <c r="F201" s="29">
        <v>0</v>
      </c>
    </row>
    <row r="202" spans="1:6" x14ac:dyDescent="0.2">
      <c r="A202" s="14" t="s">
        <v>476</v>
      </c>
      <c r="B202" s="15" t="s">
        <v>477</v>
      </c>
      <c r="C202" s="26"/>
      <c r="D202" s="26"/>
      <c r="E202" s="28"/>
      <c r="F202" s="29">
        <v>0</v>
      </c>
    </row>
    <row r="203" spans="1:6" x14ac:dyDescent="0.2">
      <c r="A203" s="14" t="s">
        <v>478</v>
      </c>
      <c r="B203" s="15" t="s">
        <v>479</v>
      </c>
      <c r="C203" s="26"/>
      <c r="D203" s="26"/>
      <c r="E203" s="28"/>
      <c r="F203" s="29">
        <v>0</v>
      </c>
    </row>
    <row r="204" spans="1:6" x14ac:dyDescent="0.2">
      <c r="A204" s="14" t="s">
        <v>480</v>
      </c>
      <c r="B204" s="15" t="s">
        <v>481</v>
      </c>
      <c r="C204" s="26"/>
      <c r="D204" s="26"/>
      <c r="E204" s="28"/>
      <c r="F204" s="29">
        <v>0</v>
      </c>
    </row>
    <row r="205" spans="1:6" x14ac:dyDescent="0.2">
      <c r="A205" s="14" t="s">
        <v>482</v>
      </c>
      <c r="B205" s="15" t="s">
        <v>483</v>
      </c>
      <c r="C205" s="26"/>
      <c r="D205" s="26"/>
      <c r="E205" s="28"/>
      <c r="F205" s="29">
        <v>0</v>
      </c>
    </row>
    <row r="206" spans="1:6" x14ac:dyDescent="0.2">
      <c r="A206" s="14" t="s">
        <v>484</v>
      </c>
      <c r="B206" s="15" t="s">
        <v>485</v>
      </c>
      <c r="C206" s="26"/>
      <c r="D206" s="26"/>
      <c r="E206" s="28"/>
      <c r="F206" s="29">
        <v>0</v>
      </c>
    </row>
    <row r="207" spans="1:6" ht="23.6" x14ac:dyDescent="0.2">
      <c r="A207" s="14" t="s">
        <v>486</v>
      </c>
      <c r="B207" s="15" t="s">
        <v>487</v>
      </c>
      <c r="C207" s="26"/>
      <c r="D207" s="26"/>
      <c r="E207" s="28"/>
      <c r="F207" s="29">
        <v>0</v>
      </c>
    </row>
    <row r="208" spans="1:6" x14ac:dyDescent="0.2">
      <c r="A208" s="14" t="s">
        <v>488</v>
      </c>
      <c r="B208" s="15" t="s">
        <v>489</v>
      </c>
      <c r="C208" s="26"/>
      <c r="D208" s="30"/>
      <c r="E208" s="28"/>
      <c r="F208" s="29">
        <v>0</v>
      </c>
    </row>
    <row r="209" spans="1:6" x14ac:dyDescent="0.2">
      <c r="A209" s="14" t="s">
        <v>490</v>
      </c>
      <c r="B209" s="15" t="s">
        <v>491</v>
      </c>
      <c r="C209" s="26"/>
      <c r="D209" s="26"/>
      <c r="E209" s="28"/>
      <c r="F209" s="29">
        <v>0</v>
      </c>
    </row>
    <row r="210" spans="1:6" x14ac:dyDescent="0.2">
      <c r="A210" s="14" t="s">
        <v>492</v>
      </c>
      <c r="B210" s="15" t="s">
        <v>493</v>
      </c>
      <c r="C210" s="26"/>
      <c r="D210" s="26"/>
      <c r="E210" s="28"/>
      <c r="F210" s="29">
        <v>0</v>
      </c>
    </row>
    <row r="211" spans="1:6" x14ac:dyDescent="0.2">
      <c r="A211" s="14" t="s">
        <v>494</v>
      </c>
      <c r="B211" s="15" t="s">
        <v>495</v>
      </c>
      <c r="C211" s="26"/>
      <c r="D211" s="26"/>
      <c r="E211" s="28"/>
      <c r="F211" s="29">
        <v>0</v>
      </c>
    </row>
    <row r="212" spans="1:6" x14ac:dyDescent="0.2">
      <c r="A212" s="14" t="s">
        <v>496</v>
      </c>
      <c r="B212" s="15" t="s">
        <v>497</v>
      </c>
      <c r="C212" s="26"/>
      <c r="D212" s="26"/>
      <c r="E212" s="28"/>
      <c r="F212" s="29">
        <v>0</v>
      </c>
    </row>
    <row r="213" spans="1:6" x14ac:dyDescent="0.2">
      <c r="A213" s="13" t="s">
        <v>498</v>
      </c>
      <c r="B213" s="25" t="s">
        <v>499</v>
      </c>
      <c r="C213" s="26"/>
      <c r="D213" s="27">
        <f>SUM(C214:C231)</f>
        <v>0</v>
      </c>
      <c r="E213" s="28"/>
      <c r="F213" s="29">
        <v>0</v>
      </c>
    </row>
    <row r="214" spans="1:6" x14ac:dyDescent="0.2">
      <c r="A214" s="14" t="s">
        <v>500</v>
      </c>
      <c r="B214" s="15" t="s">
        <v>501</v>
      </c>
      <c r="C214" s="26"/>
      <c r="D214" s="30"/>
      <c r="E214" s="28"/>
      <c r="F214" s="29">
        <v>0</v>
      </c>
    </row>
    <row r="215" spans="1:6" x14ac:dyDescent="0.2">
      <c r="A215" s="14" t="s">
        <v>502</v>
      </c>
      <c r="B215" s="15" t="s">
        <v>503</v>
      </c>
      <c r="C215" s="26"/>
      <c r="D215" s="26"/>
      <c r="E215" s="28"/>
      <c r="F215" s="29">
        <v>0</v>
      </c>
    </row>
    <row r="216" spans="1:6" x14ac:dyDescent="0.2">
      <c r="A216" s="14" t="s">
        <v>504</v>
      </c>
      <c r="B216" s="15" t="s">
        <v>505</v>
      </c>
      <c r="C216" s="26"/>
      <c r="D216" s="26"/>
      <c r="E216" s="28"/>
      <c r="F216" s="29">
        <v>0</v>
      </c>
    </row>
    <row r="217" spans="1:6" x14ac:dyDescent="0.2">
      <c r="A217" s="14" t="s">
        <v>506</v>
      </c>
      <c r="B217" s="15" t="s">
        <v>507</v>
      </c>
      <c r="C217" s="26"/>
      <c r="D217" s="26"/>
      <c r="E217" s="28"/>
      <c r="F217" s="29">
        <v>0</v>
      </c>
    </row>
    <row r="218" spans="1:6" ht="23.6" x14ac:dyDescent="0.2">
      <c r="A218" s="14" t="s">
        <v>508</v>
      </c>
      <c r="B218" s="15" t="s">
        <v>509</v>
      </c>
      <c r="C218" s="26"/>
      <c r="D218" s="26"/>
      <c r="E218" s="28"/>
      <c r="F218" s="29">
        <v>0</v>
      </c>
    </row>
    <row r="219" spans="1:6" ht="23.6" x14ac:dyDescent="0.2">
      <c r="A219" s="14" t="s">
        <v>510</v>
      </c>
      <c r="B219" s="15" t="s">
        <v>511</v>
      </c>
      <c r="C219" s="26"/>
      <c r="D219" s="26"/>
      <c r="E219" s="28"/>
      <c r="F219" s="29">
        <v>0</v>
      </c>
    </row>
    <row r="220" spans="1:6" x14ac:dyDescent="0.2">
      <c r="A220" s="14" t="s">
        <v>512</v>
      </c>
      <c r="B220" s="15" t="s">
        <v>513</v>
      </c>
      <c r="C220" s="26"/>
      <c r="D220" s="26"/>
      <c r="E220" s="28"/>
      <c r="F220" s="29">
        <v>0</v>
      </c>
    </row>
    <row r="221" spans="1:6" x14ac:dyDescent="0.2">
      <c r="A221" s="14" t="s">
        <v>514</v>
      </c>
      <c r="B221" s="15" t="s">
        <v>515</v>
      </c>
      <c r="C221" s="26"/>
      <c r="D221" s="26"/>
      <c r="E221" s="28"/>
      <c r="F221" s="29">
        <v>0</v>
      </c>
    </row>
    <row r="222" spans="1:6" x14ac:dyDescent="0.2">
      <c r="A222" s="14" t="s">
        <v>516</v>
      </c>
      <c r="B222" s="15" t="s">
        <v>517</v>
      </c>
      <c r="C222" s="26"/>
      <c r="D222" s="26"/>
      <c r="E222" s="28"/>
      <c r="F222" s="29">
        <v>0</v>
      </c>
    </row>
    <row r="223" spans="1:6" x14ac:dyDescent="0.2">
      <c r="A223" s="14" t="s">
        <v>518</v>
      </c>
      <c r="B223" s="15" t="s">
        <v>519</v>
      </c>
      <c r="C223" s="26"/>
      <c r="D223" s="26"/>
      <c r="E223" s="28"/>
      <c r="F223" s="29">
        <v>0</v>
      </c>
    </row>
    <row r="224" spans="1:6" x14ac:dyDescent="0.2">
      <c r="A224" s="14" t="s">
        <v>520</v>
      </c>
      <c r="B224" s="15" t="s">
        <v>521</v>
      </c>
      <c r="C224" s="26"/>
      <c r="D224" s="30"/>
      <c r="E224" s="28"/>
      <c r="F224" s="29">
        <v>0</v>
      </c>
    </row>
    <row r="225" spans="1:6" x14ac:dyDescent="0.2">
      <c r="A225" s="14" t="s">
        <v>522</v>
      </c>
      <c r="B225" s="15" t="s">
        <v>523</v>
      </c>
      <c r="C225" s="26"/>
      <c r="D225" s="26"/>
      <c r="E225" s="28"/>
      <c r="F225" s="29">
        <v>0</v>
      </c>
    </row>
    <row r="226" spans="1:6" x14ac:dyDescent="0.2">
      <c r="A226" s="14" t="s">
        <v>524</v>
      </c>
      <c r="B226" s="15" t="s">
        <v>525</v>
      </c>
      <c r="C226" s="26"/>
      <c r="D226" s="26"/>
      <c r="E226" s="28"/>
      <c r="F226" s="29">
        <v>0</v>
      </c>
    </row>
    <row r="227" spans="1:6" x14ac:dyDescent="0.2">
      <c r="A227" s="14" t="s">
        <v>526</v>
      </c>
      <c r="B227" s="15" t="s">
        <v>527</v>
      </c>
      <c r="C227" s="26"/>
      <c r="D227" s="26"/>
      <c r="E227" s="28"/>
      <c r="F227" s="29">
        <v>0</v>
      </c>
    </row>
    <row r="228" spans="1:6" x14ac:dyDescent="0.2">
      <c r="A228" s="14" t="s">
        <v>536</v>
      </c>
      <c r="B228" s="15" t="s">
        <v>537</v>
      </c>
      <c r="C228" s="26"/>
      <c r="D228" s="26"/>
      <c r="E228" s="28"/>
      <c r="F228" s="29">
        <v>0</v>
      </c>
    </row>
    <row r="229" spans="1:6" x14ac:dyDescent="0.2">
      <c r="A229" s="14" t="s">
        <v>538</v>
      </c>
      <c r="B229" s="15" t="s">
        <v>539</v>
      </c>
      <c r="C229" s="26"/>
      <c r="D229" s="26"/>
      <c r="E229" s="28"/>
      <c r="F229" s="29">
        <v>0</v>
      </c>
    </row>
    <row r="230" spans="1:6" x14ac:dyDescent="0.2">
      <c r="A230" s="14" t="s">
        <v>540</v>
      </c>
      <c r="B230" s="15" t="s">
        <v>541</v>
      </c>
      <c r="C230" s="26"/>
      <c r="D230" s="26"/>
      <c r="E230" s="28"/>
      <c r="F230" s="29">
        <v>0</v>
      </c>
    </row>
    <row r="231" spans="1:6" x14ac:dyDescent="0.2">
      <c r="A231" s="14" t="s">
        <v>542</v>
      </c>
      <c r="B231" s="15" t="s">
        <v>543</v>
      </c>
      <c r="C231" s="26"/>
      <c r="D231" s="26"/>
      <c r="E231" s="28"/>
      <c r="F231" s="29">
        <v>0</v>
      </c>
    </row>
    <row r="232" spans="1:6" x14ac:dyDescent="0.2">
      <c r="A232" s="13" t="s">
        <v>544</v>
      </c>
      <c r="B232" s="25" t="s">
        <v>545</v>
      </c>
      <c r="C232" s="26"/>
      <c r="D232" s="27">
        <f>SUM(C233:C253)</f>
        <v>0</v>
      </c>
      <c r="E232" s="28"/>
      <c r="F232" s="29">
        <v>0</v>
      </c>
    </row>
    <row r="233" spans="1:6" x14ac:dyDescent="0.2">
      <c r="A233" s="14" t="s">
        <v>546</v>
      </c>
      <c r="B233" s="15" t="s">
        <v>547</v>
      </c>
      <c r="C233" s="26"/>
      <c r="D233" s="30"/>
      <c r="E233" s="28"/>
      <c r="F233" s="29">
        <v>0</v>
      </c>
    </row>
    <row r="234" spans="1:6" x14ac:dyDescent="0.2">
      <c r="A234" s="14" t="s">
        <v>548</v>
      </c>
      <c r="B234" s="15" t="s">
        <v>549</v>
      </c>
      <c r="C234" s="26"/>
      <c r="D234" s="26"/>
      <c r="E234" s="28"/>
      <c r="F234" s="29">
        <v>0</v>
      </c>
    </row>
    <row r="235" spans="1:6" ht="23.6" x14ac:dyDescent="0.2">
      <c r="A235" s="14" t="s">
        <v>550</v>
      </c>
      <c r="B235" s="15" t="s">
        <v>551</v>
      </c>
      <c r="C235" s="26"/>
      <c r="D235" s="26"/>
      <c r="E235" s="28"/>
      <c r="F235" s="29">
        <v>0</v>
      </c>
    </row>
    <row r="236" spans="1:6" ht="23.6" x14ac:dyDescent="0.2">
      <c r="A236" s="14" t="s">
        <v>552</v>
      </c>
      <c r="B236" s="15" t="s">
        <v>553</v>
      </c>
      <c r="C236" s="26"/>
      <c r="D236" s="26"/>
      <c r="E236" s="28"/>
      <c r="F236" s="29">
        <v>0</v>
      </c>
    </row>
    <row r="237" spans="1:6" ht="23.6" x14ac:dyDescent="0.2">
      <c r="A237" s="14" t="s">
        <v>554</v>
      </c>
      <c r="B237" s="15" t="s">
        <v>555</v>
      </c>
      <c r="C237" s="26"/>
      <c r="D237" s="30"/>
      <c r="E237" s="28"/>
      <c r="F237" s="29">
        <v>0</v>
      </c>
    </row>
    <row r="238" spans="1:6" x14ac:dyDescent="0.2">
      <c r="A238" s="14" t="s">
        <v>556</v>
      </c>
      <c r="B238" s="15" t="s">
        <v>557</v>
      </c>
      <c r="C238" s="26"/>
      <c r="D238" s="26"/>
      <c r="E238" s="28"/>
      <c r="F238" s="29">
        <v>0</v>
      </c>
    </row>
    <row r="239" spans="1:6" x14ac:dyDescent="0.2">
      <c r="A239" s="14" t="s">
        <v>558</v>
      </c>
      <c r="B239" s="15" t="s">
        <v>559</v>
      </c>
      <c r="C239" s="26"/>
      <c r="D239" s="26"/>
      <c r="E239" s="28"/>
      <c r="F239" s="29">
        <v>0</v>
      </c>
    </row>
    <row r="240" spans="1:6" x14ac:dyDescent="0.2">
      <c r="A240" s="14" t="s">
        <v>560</v>
      </c>
      <c r="B240" s="15" t="s">
        <v>561</v>
      </c>
      <c r="C240" s="26"/>
      <c r="D240" s="26"/>
      <c r="E240" s="28"/>
      <c r="F240" s="29">
        <v>0</v>
      </c>
    </row>
    <row r="241" spans="1:6" x14ac:dyDescent="0.2">
      <c r="A241" s="14" t="s">
        <v>562</v>
      </c>
      <c r="B241" s="15" t="s">
        <v>563</v>
      </c>
      <c r="C241" s="26"/>
      <c r="D241" s="26"/>
      <c r="E241" s="28"/>
      <c r="F241" s="29">
        <v>0</v>
      </c>
    </row>
    <row r="242" spans="1:6" x14ac:dyDescent="0.2">
      <c r="A242" s="14" t="s">
        <v>564</v>
      </c>
      <c r="B242" s="15" t="s">
        <v>565</v>
      </c>
      <c r="C242" s="26"/>
      <c r="D242" s="26"/>
      <c r="E242" s="28"/>
      <c r="F242" s="29">
        <v>0</v>
      </c>
    </row>
    <row r="243" spans="1:6" x14ac:dyDescent="0.2">
      <c r="A243" s="14" t="s">
        <v>566</v>
      </c>
      <c r="B243" s="15" t="s">
        <v>567</v>
      </c>
      <c r="C243" s="26"/>
      <c r="D243" s="26"/>
      <c r="E243" s="28"/>
      <c r="F243" s="29">
        <v>0</v>
      </c>
    </row>
    <row r="244" spans="1:6" x14ac:dyDescent="0.2">
      <c r="A244" s="14" t="s">
        <v>568</v>
      </c>
      <c r="B244" s="15" t="s">
        <v>569</v>
      </c>
      <c r="C244" s="26"/>
      <c r="D244" s="30"/>
      <c r="E244" s="28"/>
      <c r="F244" s="29">
        <v>0</v>
      </c>
    </row>
    <row r="245" spans="1:6" x14ac:dyDescent="0.2">
      <c r="A245" s="14" t="s">
        <v>570</v>
      </c>
      <c r="B245" s="15" t="s">
        <v>571</v>
      </c>
      <c r="C245" s="26"/>
      <c r="D245" s="26"/>
      <c r="E245" s="28"/>
      <c r="F245" s="29">
        <v>0</v>
      </c>
    </row>
    <row r="246" spans="1:6" x14ac:dyDescent="0.2">
      <c r="A246" s="14" t="s">
        <v>572</v>
      </c>
      <c r="B246" s="15" t="s">
        <v>573</v>
      </c>
      <c r="C246" s="26"/>
      <c r="D246" s="30"/>
      <c r="E246" s="28"/>
      <c r="F246" s="29">
        <v>0</v>
      </c>
    </row>
    <row r="247" spans="1:6" x14ac:dyDescent="0.2">
      <c r="A247" s="14" t="s">
        <v>574</v>
      </c>
      <c r="B247" s="15" t="s">
        <v>575</v>
      </c>
      <c r="C247" s="26"/>
      <c r="D247" s="26"/>
      <c r="E247" s="28"/>
      <c r="F247" s="29">
        <v>0</v>
      </c>
    </row>
    <row r="248" spans="1:6" x14ac:dyDescent="0.2">
      <c r="A248" s="14" t="s">
        <v>576</v>
      </c>
      <c r="B248" s="15" t="s">
        <v>577</v>
      </c>
      <c r="C248" s="26"/>
      <c r="D248" s="26"/>
      <c r="E248" s="28"/>
      <c r="F248" s="29">
        <v>0</v>
      </c>
    </row>
    <row r="249" spans="1:6" x14ac:dyDescent="0.2">
      <c r="A249" s="14" t="s">
        <v>578</v>
      </c>
      <c r="B249" s="15" t="s">
        <v>579</v>
      </c>
      <c r="C249" s="26"/>
      <c r="D249" s="26"/>
      <c r="E249" s="28"/>
      <c r="F249" s="29">
        <v>0</v>
      </c>
    </row>
    <row r="250" spans="1:6" x14ac:dyDescent="0.2">
      <c r="A250" s="14" t="s">
        <v>580</v>
      </c>
      <c r="B250" s="15" t="s">
        <v>581</v>
      </c>
      <c r="C250" s="26"/>
      <c r="D250" s="26"/>
      <c r="E250" s="28"/>
      <c r="F250" s="29">
        <v>0</v>
      </c>
    </row>
    <row r="251" spans="1:6" x14ac:dyDescent="0.2">
      <c r="A251" s="14" t="s">
        <v>582</v>
      </c>
      <c r="B251" s="15" t="s">
        <v>583</v>
      </c>
      <c r="C251" s="26"/>
      <c r="D251" s="26"/>
      <c r="E251" s="28"/>
      <c r="F251" s="29">
        <v>0</v>
      </c>
    </row>
    <row r="252" spans="1:6" x14ac:dyDescent="0.2">
      <c r="A252" s="14" t="s">
        <v>584</v>
      </c>
      <c r="B252" s="15" t="s">
        <v>585</v>
      </c>
      <c r="C252" s="26"/>
      <c r="D252" s="30"/>
      <c r="E252" s="28"/>
      <c r="F252" s="29">
        <v>0</v>
      </c>
    </row>
    <row r="253" spans="1:6" x14ac:dyDescent="0.2">
      <c r="A253" s="14" t="s">
        <v>586</v>
      </c>
      <c r="B253" s="15" t="s">
        <v>587</v>
      </c>
      <c r="C253" s="26"/>
      <c r="D253" s="26"/>
      <c r="E253" s="28"/>
      <c r="F253" s="29">
        <v>0</v>
      </c>
    </row>
    <row r="254" spans="1:6" x14ac:dyDescent="0.2">
      <c r="A254" s="13" t="s">
        <v>588</v>
      </c>
      <c r="B254" s="25" t="s">
        <v>12</v>
      </c>
      <c r="C254" s="26"/>
      <c r="D254" s="27">
        <f>SUM(C255:C272)</f>
        <v>0</v>
      </c>
      <c r="E254" s="28"/>
      <c r="F254" s="29">
        <v>0</v>
      </c>
    </row>
    <row r="255" spans="1:6" x14ac:dyDescent="0.2">
      <c r="A255" s="14" t="s">
        <v>589</v>
      </c>
      <c r="B255" s="15" t="s">
        <v>590</v>
      </c>
      <c r="C255" s="26"/>
      <c r="D255" s="26"/>
      <c r="E255" s="28"/>
      <c r="F255" s="29">
        <v>0</v>
      </c>
    </row>
    <row r="256" spans="1:6" x14ac:dyDescent="0.2">
      <c r="A256" s="14" t="s">
        <v>591</v>
      </c>
      <c r="B256" s="15" t="s">
        <v>592</v>
      </c>
      <c r="C256" s="34"/>
      <c r="D256" s="34"/>
      <c r="E256" s="27"/>
      <c r="F256" s="29">
        <v>0</v>
      </c>
    </row>
    <row r="257" spans="1:6" x14ac:dyDescent="0.2">
      <c r="A257" s="14" t="s">
        <v>593</v>
      </c>
      <c r="B257" s="15" t="s">
        <v>594</v>
      </c>
      <c r="C257" s="26"/>
      <c r="D257" s="30"/>
      <c r="E257" s="28"/>
      <c r="F257" s="29">
        <v>0</v>
      </c>
    </row>
    <row r="258" spans="1:6" x14ac:dyDescent="0.2">
      <c r="A258" s="14" t="s">
        <v>595</v>
      </c>
      <c r="B258" s="15" t="s">
        <v>596</v>
      </c>
      <c r="C258" s="26"/>
      <c r="D258" s="26"/>
      <c r="E258" s="28"/>
      <c r="F258" s="29">
        <v>0</v>
      </c>
    </row>
    <row r="259" spans="1:6" x14ac:dyDescent="0.2">
      <c r="A259" s="14" t="s">
        <v>597</v>
      </c>
      <c r="B259" s="15" t="s">
        <v>598</v>
      </c>
      <c r="C259" s="26"/>
      <c r="D259" s="26"/>
      <c r="E259" s="28"/>
      <c r="F259" s="29">
        <v>0</v>
      </c>
    </row>
    <row r="260" spans="1:6" x14ac:dyDescent="0.2">
      <c r="A260" s="14" t="s">
        <v>599</v>
      </c>
      <c r="B260" s="15" t="s">
        <v>600</v>
      </c>
      <c r="C260" s="26"/>
      <c r="D260" s="26"/>
      <c r="E260" s="28"/>
      <c r="F260" s="29">
        <v>0</v>
      </c>
    </row>
    <row r="261" spans="1:6" x14ac:dyDescent="0.2">
      <c r="A261" s="14" t="s">
        <v>601</v>
      </c>
      <c r="B261" s="15" t="s">
        <v>602</v>
      </c>
      <c r="C261" s="26"/>
      <c r="D261" s="26"/>
      <c r="E261" s="28"/>
      <c r="F261" s="29">
        <v>0</v>
      </c>
    </row>
    <row r="262" spans="1:6" x14ac:dyDescent="0.2">
      <c r="A262" s="14" t="s">
        <v>603</v>
      </c>
      <c r="B262" s="15" t="s">
        <v>604</v>
      </c>
      <c r="C262" s="26"/>
      <c r="D262" s="26"/>
      <c r="E262" s="28"/>
      <c r="F262" s="29">
        <v>0</v>
      </c>
    </row>
    <row r="263" spans="1:6" x14ac:dyDescent="0.2">
      <c r="A263" s="14" t="s">
        <v>605</v>
      </c>
      <c r="B263" s="15" t="s">
        <v>606</v>
      </c>
      <c r="C263" s="26"/>
      <c r="D263" s="26"/>
      <c r="E263" s="28"/>
      <c r="F263" s="29">
        <v>0</v>
      </c>
    </row>
    <row r="264" spans="1:6" x14ac:dyDescent="0.2">
      <c r="A264" s="14" t="s">
        <v>607</v>
      </c>
      <c r="B264" s="15" t="s">
        <v>608</v>
      </c>
      <c r="C264" s="26"/>
      <c r="D264" s="30"/>
      <c r="E264" s="28"/>
      <c r="F264" s="29">
        <v>0</v>
      </c>
    </row>
    <row r="265" spans="1:6" x14ac:dyDescent="0.2">
      <c r="A265" s="14" t="s">
        <v>609</v>
      </c>
      <c r="B265" s="15" t="s">
        <v>610</v>
      </c>
      <c r="C265" s="26"/>
      <c r="D265" s="26"/>
      <c r="E265" s="28"/>
      <c r="F265" s="29">
        <v>0</v>
      </c>
    </row>
    <row r="266" spans="1:6" x14ac:dyDescent="0.2">
      <c r="A266" s="14" t="s">
        <v>611</v>
      </c>
      <c r="B266" s="15" t="s">
        <v>612</v>
      </c>
      <c r="C266" s="26"/>
      <c r="D266" s="26"/>
      <c r="E266" s="28"/>
      <c r="F266" s="29">
        <v>0</v>
      </c>
    </row>
    <row r="267" spans="1:6" x14ac:dyDescent="0.2">
      <c r="A267" s="14" t="s">
        <v>613</v>
      </c>
      <c r="B267" s="15" t="s">
        <v>614</v>
      </c>
      <c r="C267" s="26"/>
      <c r="D267" s="26"/>
      <c r="E267" s="28"/>
      <c r="F267" s="29">
        <v>0</v>
      </c>
    </row>
    <row r="268" spans="1:6" x14ac:dyDescent="0.2">
      <c r="A268" s="14" t="s">
        <v>615</v>
      </c>
      <c r="B268" s="15" t="s">
        <v>616</v>
      </c>
      <c r="C268" s="26"/>
      <c r="D268" s="26"/>
      <c r="E268" s="28"/>
      <c r="F268" s="29">
        <v>0</v>
      </c>
    </row>
    <row r="269" spans="1:6" x14ac:dyDescent="0.2">
      <c r="A269" s="14" t="s">
        <v>617</v>
      </c>
      <c r="B269" s="15" t="s">
        <v>618</v>
      </c>
      <c r="C269" s="26"/>
      <c r="D269" s="30"/>
      <c r="E269" s="28"/>
      <c r="F269" s="29">
        <v>0</v>
      </c>
    </row>
    <row r="270" spans="1:6" x14ac:dyDescent="0.2">
      <c r="A270" s="14" t="s">
        <v>619</v>
      </c>
      <c r="B270" s="15" t="s">
        <v>620</v>
      </c>
      <c r="C270" s="26"/>
      <c r="D270" s="26"/>
      <c r="E270" s="28"/>
      <c r="F270" s="29">
        <v>0</v>
      </c>
    </row>
    <row r="271" spans="1:6" x14ac:dyDescent="0.2">
      <c r="A271" s="14" t="s">
        <v>625</v>
      </c>
      <c r="B271" s="15" t="s">
        <v>626</v>
      </c>
      <c r="C271" s="26"/>
      <c r="D271" s="26"/>
      <c r="E271" s="28"/>
      <c r="F271" s="29">
        <v>0</v>
      </c>
    </row>
    <row r="272" spans="1:6" x14ac:dyDescent="0.2">
      <c r="A272" s="14" t="s">
        <v>627</v>
      </c>
      <c r="B272" s="15" t="s">
        <v>628</v>
      </c>
      <c r="C272" s="26"/>
      <c r="D272" s="30"/>
      <c r="E272" s="28"/>
      <c r="F272" s="29">
        <v>0</v>
      </c>
    </row>
    <row r="273" spans="1:6" x14ac:dyDescent="0.2">
      <c r="A273" s="13" t="s">
        <v>629</v>
      </c>
      <c r="B273" s="25" t="s">
        <v>630</v>
      </c>
      <c r="C273" s="26"/>
      <c r="D273" s="27">
        <f>SUM(C274:C291)</f>
        <v>0</v>
      </c>
      <c r="E273" s="28"/>
      <c r="F273" s="29">
        <v>0</v>
      </c>
    </row>
    <row r="274" spans="1:6" x14ac:dyDescent="0.2">
      <c r="A274" s="14" t="s">
        <v>631</v>
      </c>
      <c r="B274" s="15" t="s">
        <v>632</v>
      </c>
      <c r="C274" s="26"/>
      <c r="D274" s="26"/>
      <c r="E274" s="28"/>
      <c r="F274" s="29">
        <v>0</v>
      </c>
    </row>
    <row r="275" spans="1:6" x14ac:dyDescent="0.2">
      <c r="A275" s="14" t="s">
        <v>633</v>
      </c>
      <c r="B275" s="15" t="s">
        <v>634</v>
      </c>
      <c r="C275" s="26"/>
      <c r="D275" s="26"/>
      <c r="E275" s="28"/>
      <c r="F275" s="29">
        <v>0</v>
      </c>
    </row>
    <row r="276" spans="1:6" ht="23.6" x14ac:dyDescent="0.2">
      <c r="A276" s="14" t="s">
        <v>635</v>
      </c>
      <c r="B276" s="15" t="s">
        <v>636</v>
      </c>
      <c r="C276" s="26"/>
      <c r="D276" s="26"/>
      <c r="E276" s="28"/>
      <c r="F276" s="29">
        <v>0</v>
      </c>
    </row>
    <row r="277" spans="1:6" ht="23.6" x14ac:dyDescent="0.2">
      <c r="A277" s="14" t="s">
        <v>637</v>
      </c>
      <c r="B277" s="15" t="s">
        <v>638</v>
      </c>
      <c r="C277" s="26"/>
      <c r="D277" s="26"/>
      <c r="E277" s="28"/>
      <c r="F277" s="29">
        <v>0</v>
      </c>
    </row>
    <row r="278" spans="1:6" ht="23.6" x14ac:dyDescent="0.2">
      <c r="A278" s="14" t="s">
        <v>639</v>
      </c>
      <c r="B278" s="15" t="s">
        <v>640</v>
      </c>
      <c r="C278" s="26"/>
      <c r="D278" s="26"/>
      <c r="E278" s="28"/>
      <c r="F278" s="29">
        <v>0</v>
      </c>
    </row>
    <row r="279" spans="1:6" ht="23.6" x14ac:dyDescent="0.2">
      <c r="A279" s="14" t="s">
        <v>641</v>
      </c>
      <c r="B279" s="15" t="s">
        <v>642</v>
      </c>
      <c r="C279" s="26"/>
      <c r="D279" s="30"/>
      <c r="E279" s="28"/>
      <c r="F279" s="29">
        <v>0</v>
      </c>
    </row>
    <row r="280" spans="1:6" ht="23.6" x14ac:dyDescent="0.2">
      <c r="A280" s="14" t="s">
        <v>643</v>
      </c>
      <c r="B280" s="15" t="s">
        <v>644</v>
      </c>
      <c r="C280" s="26"/>
      <c r="D280" s="26"/>
      <c r="E280" s="28"/>
      <c r="F280" s="29">
        <v>0</v>
      </c>
    </row>
    <row r="281" spans="1:6" ht="23.6" x14ac:dyDescent="0.2">
      <c r="A281" s="14" t="s">
        <v>645</v>
      </c>
      <c r="B281" s="15" t="s">
        <v>646</v>
      </c>
      <c r="C281" s="26"/>
      <c r="D281" s="30"/>
      <c r="E281" s="28"/>
      <c r="F281" s="29">
        <v>0</v>
      </c>
    </row>
    <row r="282" spans="1:6" x14ac:dyDescent="0.2">
      <c r="A282" s="14" t="s">
        <v>647</v>
      </c>
      <c r="B282" s="15" t="s">
        <v>648</v>
      </c>
      <c r="C282" s="26"/>
      <c r="D282" s="26"/>
      <c r="E282" s="28"/>
      <c r="F282" s="29">
        <v>0</v>
      </c>
    </row>
    <row r="283" spans="1:6" x14ac:dyDescent="0.2">
      <c r="A283" s="14" t="s">
        <v>649</v>
      </c>
      <c r="B283" s="15" t="s">
        <v>650</v>
      </c>
      <c r="C283" s="26"/>
      <c r="D283" s="26"/>
      <c r="E283" s="28"/>
      <c r="F283" s="29">
        <v>0</v>
      </c>
    </row>
    <row r="284" spans="1:6" x14ac:dyDescent="0.2">
      <c r="A284" s="14" t="s">
        <v>655</v>
      </c>
      <c r="B284" s="15" t="s">
        <v>656</v>
      </c>
      <c r="C284" s="26"/>
      <c r="D284" s="26"/>
      <c r="E284" s="28"/>
      <c r="F284" s="29">
        <v>0</v>
      </c>
    </row>
    <row r="285" spans="1:6" x14ac:dyDescent="0.2">
      <c r="A285" s="14" t="s">
        <v>657</v>
      </c>
      <c r="B285" s="15" t="s">
        <v>658</v>
      </c>
      <c r="C285" s="26"/>
      <c r="D285" s="26"/>
      <c r="E285" s="28"/>
      <c r="F285" s="29">
        <v>0</v>
      </c>
    </row>
    <row r="286" spans="1:6" ht="23.6" x14ac:dyDescent="0.2">
      <c r="A286" s="14" t="s">
        <v>659</v>
      </c>
      <c r="B286" s="15" t="s">
        <v>660</v>
      </c>
      <c r="C286" s="26"/>
      <c r="D286" s="26"/>
      <c r="E286" s="28"/>
      <c r="F286" s="29">
        <v>0</v>
      </c>
    </row>
    <row r="287" spans="1:6" ht="23.6" x14ac:dyDescent="0.2">
      <c r="A287" s="14" t="s">
        <v>661</v>
      </c>
      <c r="B287" s="15" t="s">
        <v>662</v>
      </c>
      <c r="C287" s="26"/>
      <c r="D287" s="26"/>
      <c r="E287" s="28"/>
      <c r="F287" s="29">
        <v>0</v>
      </c>
    </row>
    <row r="288" spans="1:6" x14ac:dyDescent="0.2">
      <c r="A288" s="14" t="s">
        <v>663</v>
      </c>
      <c r="B288" s="15" t="s">
        <v>664</v>
      </c>
      <c r="C288" s="26"/>
      <c r="D288" s="26"/>
      <c r="E288" s="28"/>
      <c r="F288" s="29">
        <v>0</v>
      </c>
    </row>
    <row r="289" spans="1:6" x14ac:dyDescent="0.2">
      <c r="A289" s="14" t="s">
        <v>665</v>
      </c>
      <c r="B289" s="15" t="s">
        <v>666</v>
      </c>
      <c r="C289" s="26"/>
      <c r="D289" s="26"/>
      <c r="E289" s="28"/>
      <c r="F289" s="29">
        <v>0</v>
      </c>
    </row>
    <row r="290" spans="1:6" x14ac:dyDescent="0.2">
      <c r="A290" s="14" t="s">
        <v>667</v>
      </c>
      <c r="B290" s="15" t="s">
        <v>668</v>
      </c>
      <c r="C290" s="26"/>
      <c r="D290" s="30"/>
      <c r="E290" s="28"/>
      <c r="F290" s="29">
        <v>0</v>
      </c>
    </row>
    <row r="291" spans="1:6" x14ac:dyDescent="0.2">
      <c r="A291" s="14" t="s">
        <v>669</v>
      </c>
      <c r="B291" s="15" t="s">
        <v>670</v>
      </c>
      <c r="C291" s="26"/>
      <c r="D291" s="26"/>
      <c r="E291" s="28"/>
      <c r="F291" s="29">
        <v>0</v>
      </c>
    </row>
    <row r="292" spans="1:6" x14ac:dyDescent="0.2">
      <c r="A292" s="13" t="s">
        <v>671</v>
      </c>
      <c r="B292" s="25" t="s">
        <v>672</v>
      </c>
      <c r="C292" s="26"/>
      <c r="D292" s="27">
        <f>SUM(C293:C308)</f>
        <v>0</v>
      </c>
      <c r="E292" s="28"/>
      <c r="F292" s="29">
        <v>0</v>
      </c>
    </row>
    <row r="293" spans="1:6" ht="23.6" x14ac:dyDescent="0.2">
      <c r="A293" s="14" t="s">
        <v>673</v>
      </c>
      <c r="B293" s="15" t="s">
        <v>674</v>
      </c>
      <c r="C293" s="26"/>
      <c r="D293" s="26"/>
      <c r="E293" s="28"/>
      <c r="F293" s="29">
        <v>0</v>
      </c>
    </row>
    <row r="294" spans="1:6" ht="23.6" x14ac:dyDescent="0.2">
      <c r="A294" s="14" t="s">
        <v>675</v>
      </c>
      <c r="B294" s="15" t="s">
        <v>676</v>
      </c>
      <c r="C294" s="26"/>
      <c r="D294" s="26"/>
      <c r="E294" s="28"/>
      <c r="F294" s="29">
        <v>0</v>
      </c>
    </row>
    <row r="295" spans="1:6" x14ac:dyDescent="0.2">
      <c r="A295" s="14" t="s">
        <v>677</v>
      </c>
      <c r="B295" s="15" t="s">
        <v>678</v>
      </c>
      <c r="C295" s="26"/>
      <c r="D295" s="26"/>
      <c r="E295" s="28"/>
      <c r="F295" s="29">
        <v>0</v>
      </c>
    </row>
    <row r="296" spans="1:6" x14ac:dyDescent="0.2">
      <c r="A296" s="14" t="s">
        <v>679</v>
      </c>
      <c r="B296" s="15" t="s">
        <v>680</v>
      </c>
      <c r="C296" s="26"/>
      <c r="D296" s="26"/>
      <c r="E296" s="28"/>
      <c r="F296" s="29">
        <v>0</v>
      </c>
    </row>
    <row r="297" spans="1:6" ht="23.6" x14ac:dyDescent="0.2">
      <c r="A297" s="14" t="s">
        <v>681</v>
      </c>
      <c r="B297" s="15" t="s">
        <v>682</v>
      </c>
      <c r="C297" s="26"/>
      <c r="D297" s="26"/>
      <c r="E297" s="28"/>
      <c r="F297" s="29">
        <v>0</v>
      </c>
    </row>
    <row r="298" spans="1:6" ht="23.6" x14ac:dyDescent="0.2">
      <c r="A298" s="14" t="s">
        <v>683</v>
      </c>
      <c r="B298" s="15" t="s">
        <v>684</v>
      </c>
      <c r="C298" s="26"/>
      <c r="D298" s="26"/>
      <c r="E298" s="28"/>
      <c r="F298" s="29">
        <v>0</v>
      </c>
    </row>
    <row r="299" spans="1:6" ht="23.6" x14ac:dyDescent="0.2">
      <c r="A299" s="14" t="s">
        <v>685</v>
      </c>
      <c r="B299" s="15" t="s">
        <v>686</v>
      </c>
      <c r="C299" s="26"/>
      <c r="D299" s="26"/>
      <c r="E299" s="28"/>
      <c r="F299" s="29">
        <v>0</v>
      </c>
    </row>
    <row r="300" spans="1:6" ht="23.6" x14ac:dyDescent="0.2">
      <c r="A300" s="14" t="s">
        <v>687</v>
      </c>
      <c r="B300" s="15" t="s">
        <v>688</v>
      </c>
      <c r="C300" s="26"/>
      <c r="D300" s="30"/>
      <c r="E300" s="28"/>
      <c r="F300" s="29">
        <v>0</v>
      </c>
    </row>
    <row r="301" spans="1:6" x14ac:dyDescent="0.2">
      <c r="A301" s="14" t="s">
        <v>689</v>
      </c>
      <c r="B301" s="15" t="s">
        <v>690</v>
      </c>
      <c r="C301" s="26"/>
      <c r="D301" s="26"/>
      <c r="E301" s="28"/>
      <c r="F301" s="29">
        <v>0</v>
      </c>
    </row>
    <row r="302" spans="1:6" x14ac:dyDescent="0.2">
      <c r="A302" s="14" t="s">
        <v>691</v>
      </c>
      <c r="B302" s="15" t="s">
        <v>692</v>
      </c>
      <c r="C302" s="26"/>
      <c r="D302" s="26"/>
      <c r="E302" s="28"/>
      <c r="F302" s="29">
        <v>0</v>
      </c>
    </row>
    <row r="303" spans="1:6" x14ac:dyDescent="0.2">
      <c r="A303" s="14" t="s">
        <v>693</v>
      </c>
      <c r="B303" s="15" t="s">
        <v>694</v>
      </c>
      <c r="C303" s="26"/>
      <c r="D303" s="26"/>
      <c r="E303" s="28"/>
      <c r="F303" s="29">
        <v>0</v>
      </c>
    </row>
    <row r="304" spans="1:6" x14ac:dyDescent="0.2">
      <c r="A304" s="14" t="s">
        <v>695</v>
      </c>
      <c r="B304" s="15" t="s">
        <v>696</v>
      </c>
      <c r="C304" s="26"/>
      <c r="D304" s="26"/>
      <c r="E304" s="28"/>
      <c r="F304" s="29">
        <v>0</v>
      </c>
    </row>
    <row r="305" spans="1:6" ht="23.6" x14ac:dyDescent="0.2">
      <c r="A305" s="14" t="s">
        <v>697</v>
      </c>
      <c r="B305" s="15" t="s">
        <v>698</v>
      </c>
      <c r="C305" s="26"/>
      <c r="D305" s="30"/>
      <c r="E305" s="28"/>
      <c r="F305" s="29">
        <v>0</v>
      </c>
    </row>
    <row r="306" spans="1:6" ht="23.6" x14ac:dyDescent="0.2">
      <c r="A306" s="14" t="s">
        <v>699</v>
      </c>
      <c r="B306" s="15" t="s">
        <v>700</v>
      </c>
      <c r="C306" s="26"/>
      <c r="D306" s="26"/>
      <c r="E306" s="28"/>
      <c r="F306" s="29">
        <v>0</v>
      </c>
    </row>
    <row r="307" spans="1:6" x14ac:dyDescent="0.2">
      <c r="A307" s="14" t="s">
        <v>701</v>
      </c>
      <c r="B307" s="15" t="s">
        <v>702</v>
      </c>
      <c r="C307" s="26"/>
      <c r="D307" s="26"/>
      <c r="E307" s="28"/>
      <c r="F307" s="29">
        <v>0</v>
      </c>
    </row>
    <row r="308" spans="1:6" x14ac:dyDescent="0.2">
      <c r="A308" s="14" t="s">
        <v>703</v>
      </c>
      <c r="B308" s="15" t="s">
        <v>704</v>
      </c>
      <c r="C308" s="26"/>
      <c r="D308" s="26"/>
      <c r="E308" s="28"/>
      <c r="F308" s="29">
        <v>0</v>
      </c>
    </row>
    <row r="309" spans="1:6" x14ac:dyDescent="0.2">
      <c r="A309" s="13" t="s">
        <v>705</v>
      </c>
      <c r="B309" s="25" t="s">
        <v>13</v>
      </c>
      <c r="C309" s="26"/>
      <c r="D309" s="27">
        <f>SUM(C310:C328)</f>
        <v>0</v>
      </c>
      <c r="E309" s="28"/>
      <c r="F309" s="29">
        <v>0</v>
      </c>
    </row>
    <row r="310" spans="1:6" x14ac:dyDescent="0.2">
      <c r="A310" s="14" t="s">
        <v>706</v>
      </c>
      <c r="B310" s="15" t="s">
        <v>707</v>
      </c>
      <c r="C310" s="26"/>
      <c r="D310" s="26"/>
      <c r="E310" s="28"/>
      <c r="F310" s="29">
        <v>0</v>
      </c>
    </row>
    <row r="311" spans="1:6" x14ac:dyDescent="0.2">
      <c r="A311" s="14" t="s">
        <v>708</v>
      </c>
      <c r="B311" s="15" t="s">
        <v>709</v>
      </c>
      <c r="C311" s="26"/>
      <c r="D311" s="26"/>
      <c r="E311" s="28"/>
      <c r="F311" s="29">
        <v>0</v>
      </c>
    </row>
    <row r="312" spans="1:6" x14ac:dyDescent="0.2">
      <c r="A312" s="14" t="s">
        <v>710</v>
      </c>
      <c r="B312" s="15" t="s">
        <v>711</v>
      </c>
      <c r="C312" s="26"/>
      <c r="D312" s="26"/>
      <c r="E312" s="28"/>
      <c r="F312" s="29">
        <v>0</v>
      </c>
    </row>
    <row r="313" spans="1:6" x14ac:dyDescent="0.2">
      <c r="A313" s="14" t="s">
        <v>712</v>
      </c>
      <c r="B313" s="15" t="s">
        <v>713</v>
      </c>
      <c r="C313" s="26"/>
      <c r="D313" s="26"/>
      <c r="E313" s="28"/>
      <c r="F313" s="29">
        <v>0</v>
      </c>
    </row>
    <row r="314" spans="1:6" x14ac:dyDescent="0.2">
      <c r="A314" s="14" t="s">
        <v>714</v>
      </c>
      <c r="B314" s="15" t="s">
        <v>715</v>
      </c>
      <c r="C314" s="26"/>
      <c r="D314" s="26"/>
      <c r="E314" s="28"/>
      <c r="F314" s="29">
        <v>0</v>
      </c>
    </row>
    <row r="315" spans="1:6" x14ac:dyDescent="0.2">
      <c r="A315" s="14" t="s">
        <v>716</v>
      </c>
      <c r="B315" s="15" t="s">
        <v>717</v>
      </c>
      <c r="C315" s="34"/>
      <c r="D315" s="34"/>
      <c r="E315" s="27"/>
      <c r="F315" s="29">
        <v>0</v>
      </c>
    </row>
    <row r="316" spans="1:6" x14ac:dyDescent="0.2">
      <c r="A316" s="14" t="s">
        <v>718</v>
      </c>
      <c r="B316" s="15" t="s">
        <v>719</v>
      </c>
      <c r="C316" s="26"/>
      <c r="D316" s="30"/>
      <c r="E316" s="28"/>
      <c r="F316" s="29">
        <v>0</v>
      </c>
    </row>
    <row r="317" spans="1:6" x14ac:dyDescent="0.2">
      <c r="A317" s="14" t="s">
        <v>720</v>
      </c>
      <c r="B317" s="15" t="s">
        <v>721</v>
      </c>
      <c r="C317" s="26"/>
      <c r="D317" s="26"/>
      <c r="E317" s="28"/>
      <c r="F317" s="29">
        <v>0</v>
      </c>
    </row>
    <row r="318" spans="1:6" x14ac:dyDescent="0.2">
      <c r="A318" s="14" t="s">
        <v>722</v>
      </c>
      <c r="B318" s="15" t="s">
        <v>723</v>
      </c>
      <c r="C318" s="26"/>
      <c r="D318" s="26"/>
      <c r="E318" s="28"/>
      <c r="F318" s="29">
        <v>0</v>
      </c>
    </row>
    <row r="319" spans="1:6" x14ac:dyDescent="0.2">
      <c r="A319" s="14" t="s">
        <v>724</v>
      </c>
      <c r="B319" s="15" t="s">
        <v>725</v>
      </c>
      <c r="C319" s="26"/>
      <c r="D319" s="26"/>
      <c r="E319" s="28"/>
      <c r="F319" s="29">
        <v>0</v>
      </c>
    </row>
    <row r="320" spans="1:6" x14ac:dyDescent="0.2">
      <c r="A320" s="14" t="s">
        <v>726</v>
      </c>
      <c r="B320" s="15" t="s">
        <v>727</v>
      </c>
      <c r="C320" s="26"/>
      <c r="D320" s="26"/>
      <c r="E320" s="28"/>
      <c r="F320" s="29">
        <v>0</v>
      </c>
    </row>
    <row r="321" spans="1:6" x14ac:dyDescent="0.2">
      <c r="A321" s="14" t="s">
        <v>728</v>
      </c>
      <c r="B321" s="15" t="s">
        <v>729</v>
      </c>
      <c r="C321" s="26"/>
      <c r="D321" s="26"/>
      <c r="E321" s="28"/>
      <c r="F321" s="29">
        <v>0</v>
      </c>
    </row>
    <row r="322" spans="1:6" x14ac:dyDescent="0.2">
      <c r="A322" s="14" t="s">
        <v>730</v>
      </c>
      <c r="B322" s="15" t="s">
        <v>731</v>
      </c>
      <c r="C322" s="26"/>
      <c r="D322" s="26"/>
      <c r="E322" s="28"/>
      <c r="F322" s="29">
        <v>0</v>
      </c>
    </row>
    <row r="323" spans="1:6" x14ac:dyDescent="0.2">
      <c r="A323" s="14" t="s">
        <v>732</v>
      </c>
      <c r="B323" s="15" t="s">
        <v>733</v>
      </c>
      <c r="C323" s="26"/>
      <c r="D323" s="26"/>
      <c r="E323" s="28"/>
      <c r="F323" s="29">
        <v>0</v>
      </c>
    </row>
    <row r="324" spans="1:6" x14ac:dyDescent="0.2">
      <c r="A324" s="14" t="s">
        <v>734</v>
      </c>
      <c r="B324" s="15" t="s">
        <v>735</v>
      </c>
      <c r="C324" s="26"/>
      <c r="D324" s="26"/>
      <c r="E324" s="28"/>
      <c r="F324" s="29">
        <v>0</v>
      </c>
    </row>
    <row r="325" spans="1:6" x14ac:dyDescent="0.2">
      <c r="A325" s="14" t="s">
        <v>736</v>
      </c>
      <c r="B325" s="15" t="s">
        <v>737</v>
      </c>
      <c r="C325" s="26"/>
      <c r="D325" s="30"/>
      <c r="E325" s="28"/>
      <c r="F325" s="29">
        <v>0</v>
      </c>
    </row>
    <row r="326" spans="1:6" x14ac:dyDescent="0.2">
      <c r="A326" s="14" t="s">
        <v>738</v>
      </c>
      <c r="B326" s="15" t="s">
        <v>739</v>
      </c>
      <c r="C326" s="26"/>
      <c r="D326" s="26"/>
      <c r="E326" s="28"/>
      <c r="F326" s="29">
        <v>0</v>
      </c>
    </row>
    <row r="327" spans="1:6" x14ac:dyDescent="0.2">
      <c r="A327" s="14" t="s">
        <v>740</v>
      </c>
      <c r="B327" s="15" t="s">
        <v>741</v>
      </c>
      <c r="C327" s="26"/>
      <c r="D327" s="26"/>
      <c r="E327" s="28"/>
      <c r="F327" s="29">
        <v>0</v>
      </c>
    </row>
    <row r="328" spans="1:6" x14ac:dyDescent="0.2">
      <c r="A328" s="14" t="s">
        <v>742</v>
      </c>
      <c r="B328" s="15" t="s">
        <v>743</v>
      </c>
      <c r="C328" s="26"/>
      <c r="D328" s="26"/>
      <c r="E328" s="28"/>
      <c r="F328" s="29">
        <v>0</v>
      </c>
    </row>
    <row r="329" spans="1:6" x14ac:dyDescent="0.2">
      <c r="A329" s="13" t="s">
        <v>744</v>
      </c>
      <c r="B329" s="25" t="s">
        <v>745</v>
      </c>
      <c r="C329" s="26"/>
      <c r="D329" s="27">
        <f>SUM(C330:C342)</f>
        <v>0</v>
      </c>
      <c r="E329" s="28"/>
      <c r="F329" s="29">
        <v>0</v>
      </c>
    </row>
    <row r="330" spans="1:6" x14ac:dyDescent="0.2">
      <c r="A330" s="14" t="s">
        <v>746</v>
      </c>
      <c r="B330" s="15" t="s">
        <v>747</v>
      </c>
      <c r="C330" s="26"/>
      <c r="D330" s="26"/>
      <c r="E330" s="28"/>
      <c r="F330" s="29">
        <v>0</v>
      </c>
    </row>
    <row r="331" spans="1:6" x14ac:dyDescent="0.2">
      <c r="A331" s="14" t="s">
        <v>748</v>
      </c>
      <c r="B331" s="15" t="s">
        <v>749</v>
      </c>
      <c r="C331" s="26"/>
      <c r="D331" s="26"/>
      <c r="E331" s="28"/>
      <c r="F331" s="29">
        <v>0</v>
      </c>
    </row>
    <row r="332" spans="1:6" x14ac:dyDescent="0.2">
      <c r="A332" s="14" t="s">
        <v>750</v>
      </c>
      <c r="B332" s="15" t="s">
        <v>751</v>
      </c>
      <c r="C332" s="26"/>
      <c r="D332" s="26"/>
      <c r="E332" s="28"/>
      <c r="F332" s="29">
        <v>0</v>
      </c>
    </row>
    <row r="333" spans="1:6" x14ac:dyDescent="0.2">
      <c r="A333" s="14" t="s">
        <v>752</v>
      </c>
      <c r="B333" s="15" t="s">
        <v>753</v>
      </c>
      <c r="C333" s="26"/>
      <c r="D333" s="26"/>
      <c r="E333" s="28"/>
      <c r="F333" s="29">
        <v>0</v>
      </c>
    </row>
    <row r="334" spans="1:6" x14ac:dyDescent="0.2">
      <c r="A334" s="14" t="s">
        <v>754</v>
      </c>
      <c r="B334" s="15" t="s">
        <v>755</v>
      </c>
      <c r="C334" s="26"/>
      <c r="D334" s="30"/>
      <c r="E334" s="28"/>
      <c r="F334" s="29">
        <v>0</v>
      </c>
    </row>
    <row r="335" spans="1:6" x14ac:dyDescent="0.2">
      <c r="A335" s="14" t="s">
        <v>756</v>
      </c>
      <c r="B335" s="15" t="s">
        <v>757</v>
      </c>
      <c r="C335" s="26"/>
      <c r="D335" s="26"/>
      <c r="E335" s="28"/>
      <c r="F335" s="29">
        <v>0</v>
      </c>
    </row>
    <row r="336" spans="1:6" x14ac:dyDescent="0.2">
      <c r="A336" s="14" t="s">
        <v>758</v>
      </c>
      <c r="B336" s="15" t="s">
        <v>759</v>
      </c>
      <c r="C336" s="26"/>
      <c r="D336" s="26"/>
      <c r="E336" s="28"/>
      <c r="F336" s="29">
        <v>0</v>
      </c>
    </row>
    <row r="337" spans="1:6" x14ac:dyDescent="0.2">
      <c r="A337" s="14" t="s">
        <v>760</v>
      </c>
      <c r="B337" s="15" t="s">
        <v>761</v>
      </c>
      <c r="C337" s="34"/>
      <c r="D337" s="34"/>
      <c r="E337" s="27"/>
      <c r="F337" s="29">
        <v>0</v>
      </c>
    </row>
    <row r="338" spans="1:6" x14ac:dyDescent="0.2">
      <c r="A338" s="14" t="s">
        <v>762</v>
      </c>
      <c r="B338" s="15" t="s">
        <v>763</v>
      </c>
      <c r="C338" s="26"/>
      <c r="D338" s="30"/>
      <c r="E338" s="28"/>
      <c r="F338" s="29">
        <v>0</v>
      </c>
    </row>
    <row r="339" spans="1:6" x14ac:dyDescent="0.2">
      <c r="A339" s="14" t="s">
        <v>764</v>
      </c>
      <c r="B339" s="15" t="s">
        <v>765</v>
      </c>
      <c r="C339" s="26"/>
      <c r="D339" s="26"/>
      <c r="E339" s="28"/>
      <c r="F339" s="29">
        <v>0</v>
      </c>
    </row>
    <row r="340" spans="1:6" x14ac:dyDescent="0.2">
      <c r="A340" s="14" t="s">
        <v>766</v>
      </c>
      <c r="B340" s="15" t="s">
        <v>767</v>
      </c>
      <c r="C340" s="26"/>
      <c r="D340" s="26"/>
      <c r="E340" s="28"/>
      <c r="F340" s="29">
        <v>0</v>
      </c>
    </row>
    <row r="341" spans="1:6" x14ac:dyDescent="0.2">
      <c r="A341" s="14" t="s">
        <v>768</v>
      </c>
      <c r="B341" s="15" t="s">
        <v>769</v>
      </c>
      <c r="C341" s="26"/>
      <c r="D341" s="30"/>
      <c r="E341" s="28"/>
      <c r="F341" s="29">
        <v>0</v>
      </c>
    </row>
    <row r="342" spans="1:6" ht="23.6" x14ac:dyDescent="0.2">
      <c r="A342" s="14" t="s">
        <v>770</v>
      </c>
      <c r="B342" s="15" t="s">
        <v>771</v>
      </c>
      <c r="C342" s="26"/>
      <c r="D342" s="26"/>
      <c r="E342" s="28"/>
      <c r="F342" s="29">
        <v>0</v>
      </c>
    </row>
    <row r="343" spans="1:6" x14ac:dyDescent="0.2">
      <c r="A343" s="13" t="s">
        <v>772</v>
      </c>
      <c r="B343" s="25" t="s">
        <v>14</v>
      </c>
      <c r="C343" s="26"/>
      <c r="D343" s="27">
        <f>SUM(C344:C361)</f>
        <v>0</v>
      </c>
      <c r="E343" s="28"/>
      <c r="F343" s="29">
        <v>0</v>
      </c>
    </row>
    <row r="344" spans="1:6" x14ac:dyDescent="0.2">
      <c r="A344" s="14" t="s">
        <v>773</v>
      </c>
      <c r="B344" s="15" t="s">
        <v>774</v>
      </c>
      <c r="C344" s="26"/>
      <c r="D344" s="26"/>
      <c r="E344" s="28"/>
      <c r="F344" s="29">
        <v>0</v>
      </c>
    </row>
    <row r="345" spans="1:6" x14ac:dyDescent="0.2">
      <c r="A345" s="14" t="s">
        <v>775</v>
      </c>
      <c r="B345" s="15" t="s">
        <v>776</v>
      </c>
      <c r="C345" s="26"/>
      <c r="D345" s="26"/>
      <c r="E345" s="28"/>
      <c r="F345" s="29">
        <v>0</v>
      </c>
    </row>
    <row r="346" spans="1:6" x14ac:dyDescent="0.2">
      <c r="A346" s="14" t="s">
        <v>777</v>
      </c>
      <c r="B346" s="15" t="s">
        <v>778</v>
      </c>
      <c r="C346" s="26"/>
      <c r="D346" s="26"/>
      <c r="E346" s="28"/>
      <c r="F346" s="29">
        <v>0</v>
      </c>
    </row>
    <row r="347" spans="1:6" x14ac:dyDescent="0.2">
      <c r="A347" s="14" t="s">
        <v>779</v>
      </c>
      <c r="B347" s="15" t="s">
        <v>780</v>
      </c>
      <c r="C347" s="26"/>
      <c r="D347" s="26"/>
      <c r="E347" s="28"/>
      <c r="F347" s="29">
        <v>0</v>
      </c>
    </row>
    <row r="348" spans="1:6" x14ac:dyDescent="0.2">
      <c r="A348" s="14" t="s">
        <v>781</v>
      </c>
      <c r="B348" s="15" t="s">
        <v>782</v>
      </c>
      <c r="C348" s="26"/>
      <c r="D348" s="26"/>
      <c r="E348" s="28"/>
      <c r="F348" s="29">
        <v>0</v>
      </c>
    </row>
    <row r="349" spans="1:6" x14ac:dyDescent="0.2">
      <c r="A349" s="14" t="s">
        <v>783</v>
      </c>
      <c r="B349" s="15" t="s">
        <v>784</v>
      </c>
      <c r="C349" s="26"/>
      <c r="D349" s="26"/>
      <c r="E349" s="28"/>
      <c r="F349" s="29">
        <v>0</v>
      </c>
    </row>
    <row r="350" spans="1:6" x14ac:dyDescent="0.2">
      <c r="A350" s="14" t="s">
        <v>785</v>
      </c>
      <c r="B350" s="15" t="s">
        <v>786</v>
      </c>
      <c r="C350" s="26"/>
      <c r="D350" s="26"/>
      <c r="E350" s="28"/>
      <c r="F350" s="29">
        <v>0</v>
      </c>
    </row>
    <row r="351" spans="1:6" x14ac:dyDescent="0.2">
      <c r="A351" s="14" t="s">
        <v>787</v>
      </c>
      <c r="B351" s="15" t="s">
        <v>788</v>
      </c>
      <c r="C351" s="26"/>
      <c r="D351" s="30"/>
      <c r="E351" s="28"/>
      <c r="F351" s="29">
        <v>0</v>
      </c>
    </row>
    <row r="352" spans="1:6" x14ac:dyDescent="0.2">
      <c r="A352" s="14" t="s">
        <v>793</v>
      </c>
      <c r="B352" s="15" t="s">
        <v>794</v>
      </c>
      <c r="C352" s="26"/>
      <c r="D352" s="26"/>
      <c r="E352" s="28"/>
      <c r="F352" s="29">
        <v>0</v>
      </c>
    </row>
    <row r="353" spans="1:6" x14ac:dyDescent="0.2">
      <c r="A353" s="14" t="s">
        <v>795</v>
      </c>
      <c r="B353" s="15" t="s">
        <v>796</v>
      </c>
      <c r="C353" s="26"/>
      <c r="D353" s="26"/>
      <c r="E353" s="28"/>
      <c r="F353" s="29">
        <v>0</v>
      </c>
    </row>
    <row r="354" spans="1:6" x14ac:dyDescent="0.2">
      <c r="A354" s="14" t="s">
        <v>797</v>
      </c>
      <c r="B354" s="15" t="s">
        <v>798</v>
      </c>
      <c r="C354" s="26"/>
      <c r="D354" s="26"/>
      <c r="E354" s="28"/>
      <c r="F354" s="29">
        <v>0</v>
      </c>
    </row>
    <row r="355" spans="1:6" x14ac:dyDescent="0.2">
      <c r="A355" s="14" t="s">
        <v>799</v>
      </c>
      <c r="B355" s="15" t="s">
        <v>800</v>
      </c>
      <c r="C355" s="26"/>
      <c r="D355" s="26"/>
      <c r="E355" s="28"/>
      <c r="F355" s="29">
        <v>0</v>
      </c>
    </row>
    <row r="356" spans="1:6" x14ac:dyDescent="0.2">
      <c r="A356" s="14" t="s">
        <v>801</v>
      </c>
      <c r="B356" s="15" t="s">
        <v>802</v>
      </c>
      <c r="C356" s="26"/>
      <c r="D356" s="26"/>
      <c r="E356" s="28"/>
      <c r="F356" s="29">
        <v>0</v>
      </c>
    </row>
    <row r="357" spans="1:6" x14ac:dyDescent="0.2">
      <c r="A357" s="14" t="s">
        <v>803</v>
      </c>
      <c r="B357" s="15" t="s">
        <v>804</v>
      </c>
      <c r="C357" s="26"/>
      <c r="D357" s="26"/>
      <c r="E357" s="28"/>
      <c r="F357" s="29">
        <v>0</v>
      </c>
    </row>
    <row r="358" spans="1:6" x14ac:dyDescent="0.2">
      <c r="A358" s="14" t="s">
        <v>809</v>
      </c>
      <c r="B358" s="15" t="s">
        <v>14</v>
      </c>
      <c r="C358" s="26"/>
      <c r="D358" s="30"/>
      <c r="E358" s="28"/>
      <c r="F358" s="29">
        <v>0</v>
      </c>
    </row>
    <row r="359" spans="1:6" x14ac:dyDescent="0.2">
      <c r="A359" s="14" t="s">
        <v>810</v>
      </c>
      <c r="B359" s="15" t="s">
        <v>811</v>
      </c>
      <c r="C359" s="26"/>
      <c r="D359" s="26"/>
      <c r="E359" s="28"/>
      <c r="F359" s="29">
        <v>0</v>
      </c>
    </row>
    <row r="360" spans="1:6" x14ac:dyDescent="0.2">
      <c r="A360" s="14" t="s">
        <v>812</v>
      </c>
      <c r="B360" s="15" t="s">
        <v>813</v>
      </c>
      <c r="C360" s="26"/>
      <c r="D360" s="26"/>
      <c r="E360" s="28"/>
      <c r="F360" s="29">
        <v>0</v>
      </c>
    </row>
    <row r="361" spans="1:6" x14ac:dyDescent="0.2">
      <c r="A361" s="16" t="s">
        <v>814</v>
      </c>
      <c r="B361" s="21" t="s">
        <v>15</v>
      </c>
      <c r="C361" s="22"/>
      <c r="D361" s="22"/>
      <c r="E361" s="33">
        <f>SUM(D362:D389)</f>
        <v>0</v>
      </c>
      <c r="F361" s="24">
        <v>0</v>
      </c>
    </row>
    <row r="362" spans="1:6" x14ac:dyDescent="0.2">
      <c r="A362" s="13" t="s">
        <v>815</v>
      </c>
      <c r="B362" s="25" t="s">
        <v>816</v>
      </c>
      <c r="C362" s="26"/>
      <c r="D362" s="27">
        <f>SUM(C363:C367)</f>
        <v>0</v>
      </c>
      <c r="E362" s="28"/>
      <c r="F362" s="29">
        <v>0</v>
      </c>
    </row>
    <row r="363" spans="1:6" x14ac:dyDescent="0.2">
      <c r="A363" s="14" t="s">
        <v>831</v>
      </c>
      <c r="B363" s="15" t="s">
        <v>832</v>
      </c>
      <c r="C363" s="26"/>
      <c r="D363" s="26"/>
      <c r="E363" s="28"/>
      <c r="F363" s="29">
        <v>0</v>
      </c>
    </row>
    <row r="364" spans="1:6" x14ac:dyDescent="0.2">
      <c r="A364" s="14" t="s">
        <v>833</v>
      </c>
      <c r="B364" s="15" t="s">
        <v>834</v>
      </c>
      <c r="C364" s="26"/>
      <c r="D364" s="26"/>
      <c r="E364" s="28"/>
      <c r="F364" s="29">
        <v>0</v>
      </c>
    </row>
    <row r="365" spans="1:6" ht="23.6" x14ac:dyDescent="0.2">
      <c r="A365" s="14" t="s">
        <v>835</v>
      </c>
      <c r="B365" s="15" t="s">
        <v>836</v>
      </c>
      <c r="C365" s="26"/>
      <c r="D365" s="26"/>
      <c r="E365" s="28"/>
      <c r="F365" s="29">
        <v>0</v>
      </c>
    </row>
    <row r="366" spans="1:6" ht="23.6" x14ac:dyDescent="0.2">
      <c r="A366" s="14" t="s">
        <v>837</v>
      </c>
      <c r="B366" s="15" t="s">
        <v>838</v>
      </c>
      <c r="C366" s="26"/>
      <c r="D366" s="26"/>
      <c r="E366" s="28"/>
      <c r="F366" s="29">
        <v>0</v>
      </c>
    </row>
    <row r="367" spans="1:6" x14ac:dyDescent="0.2">
      <c r="A367" s="14" t="s">
        <v>839</v>
      </c>
      <c r="B367" s="15" t="s">
        <v>840</v>
      </c>
      <c r="C367" s="26"/>
      <c r="D367" s="26"/>
      <c r="E367" s="28"/>
      <c r="F367" s="29">
        <v>0</v>
      </c>
    </row>
    <row r="368" spans="1:6" x14ac:dyDescent="0.2">
      <c r="A368" s="13" t="s">
        <v>909</v>
      </c>
      <c r="B368" s="25" t="s">
        <v>20</v>
      </c>
      <c r="C368" s="26"/>
      <c r="D368" s="27">
        <f>SUM(C369:C384)</f>
        <v>0</v>
      </c>
      <c r="E368" s="28"/>
      <c r="F368" s="29">
        <v>0</v>
      </c>
    </row>
    <row r="369" spans="1:6" x14ac:dyDescent="0.2">
      <c r="A369" s="14" t="s">
        <v>910</v>
      </c>
      <c r="B369" s="15" t="s">
        <v>911</v>
      </c>
      <c r="C369" s="26"/>
      <c r="D369" s="26"/>
      <c r="E369" s="28"/>
      <c r="F369" s="29">
        <v>0</v>
      </c>
    </row>
    <row r="370" spans="1:6" x14ac:dyDescent="0.2">
      <c r="A370" s="14" t="s">
        <v>912</v>
      </c>
      <c r="B370" s="15" t="s">
        <v>913</v>
      </c>
      <c r="C370" s="26"/>
      <c r="D370" s="26"/>
      <c r="E370" s="28"/>
      <c r="F370" s="29">
        <v>0</v>
      </c>
    </row>
    <row r="371" spans="1:6" x14ac:dyDescent="0.2">
      <c r="A371" s="14" t="s">
        <v>914</v>
      </c>
      <c r="B371" s="15" t="s">
        <v>915</v>
      </c>
      <c r="C371" s="26"/>
      <c r="D371" s="26"/>
      <c r="E371" s="28"/>
      <c r="F371" s="29">
        <v>0</v>
      </c>
    </row>
    <row r="372" spans="1:6" x14ac:dyDescent="0.2">
      <c r="A372" s="14" t="s">
        <v>916</v>
      </c>
      <c r="B372" s="15" t="s">
        <v>917</v>
      </c>
      <c r="C372" s="26"/>
      <c r="D372" s="26"/>
      <c r="E372" s="28"/>
      <c r="F372" s="29">
        <v>0</v>
      </c>
    </row>
    <row r="373" spans="1:6" x14ac:dyDescent="0.2">
      <c r="A373" s="14" t="s">
        <v>918</v>
      </c>
      <c r="B373" s="15" t="s">
        <v>919</v>
      </c>
      <c r="C373" s="26"/>
      <c r="D373" s="26"/>
      <c r="E373" s="28"/>
      <c r="F373" s="29">
        <v>0</v>
      </c>
    </row>
    <row r="374" spans="1:6" x14ac:dyDescent="0.2">
      <c r="A374" s="14" t="s">
        <v>920</v>
      </c>
      <c r="B374" s="15" t="s">
        <v>921</v>
      </c>
      <c r="C374" s="26"/>
      <c r="D374" s="26"/>
      <c r="E374" s="28"/>
      <c r="F374" s="29">
        <v>0</v>
      </c>
    </row>
    <row r="375" spans="1:6" x14ac:dyDescent="0.2">
      <c r="A375" s="14" t="s">
        <v>922</v>
      </c>
      <c r="B375" s="15" t="s">
        <v>923</v>
      </c>
      <c r="C375" s="26"/>
      <c r="D375" s="26"/>
      <c r="E375" s="28"/>
      <c r="F375" s="29">
        <v>0</v>
      </c>
    </row>
    <row r="376" spans="1:6" x14ac:dyDescent="0.2">
      <c r="A376" s="14" t="s">
        <v>924</v>
      </c>
      <c r="B376" s="15" t="s">
        <v>925</v>
      </c>
      <c r="C376" s="26"/>
      <c r="D376" s="26"/>
      <c r="E376" s="28"/>
      <c r="F376" s="29">
        <v>0</v>
      </c>
    </row>
    <row r="377" spans="1:6" x14ac:dyDescent="0.2">
      <c r="A377" s="14" t="s">
        <v>926</v>
      </c>
      <c r="B377" s="15" t="s">
        <v>927</v>
      </c>
      <c r="C377" s="26"/>
      <c r="D377" s="26"/>
      <c r="E377" s="28"/>
      <c r="F377" s="29">
        <v>0</v>
      </c>
    </row>
    <row r="378" spans="1:6" x14ac:dyDescent="0.2">
      <c r="A378" s="14" t="s">
        <v>928</v>
      </c>
      <c r="B378" s="15" t="s">
        <v>929</v>
      </c>
      <c r="C378" s="26"/>
      <c r="D378" s="30"/>
      <c r="E378" s="28"/>
      <c r="F378" s="29">
        <v>0</v>
      </c>
    </row>
    <row r="379" spans="1:6" x14ac:dyDescent="0.2">
      <c r="A379" s="14" t="s">
        <v>930</v>
      </c>
      <c r="B379" s="15" t="s">
        <v>931</v>
      </c>
      <c r="C379" s="26"/>
      <c r="D379" s="26"/>
      <c r="E379" s="28"/>
      <c r="F379" s="29">
        <v>0</v>
      </c>
    </row>
    <row r="380" spans="1:6" x14ac:dyDescent="0.2">
      <c r="A380" s="14" t="s">
        <v>932</v>
      </c>
      <c r="B380" s="15" t="s">
        <v>933</v>
      </c>
      <c r="C380" s="26"/>
      <c r="D380" s="26"/>
      <c r="E380" s="28"/>
      <c r="F380" s="29">
        <v>0</v>
      </c>
    </row>
    <row r="381" spans="1:6" x14ac:dyDescent="0.2">
      <c r="A381" s="14" t="s">
        <v>934</v>
      </c>
      <c r="B381" s="15" t="s">
        <v>935</v>
      </c>
      <c r="C381" s="26"/>
      <c r="D381" s="30"/>
      <c r="E381" s="28"/>
      <c r="F381" s="29">
        <v>0</v>
      </c>
    </row>
    <row r="382" spans="1:6" x14ac:dyDescent="0.2">
      <c r="A382" s="14" t="s">
        <v>936</v>
      </c>
      <c r="B382" s="15" t="s">
        <v>937</v>
      </c>
      <c r="C382" s="26"/>
      <c r="D382" s="26"/>
      <c r="E382" s="28"/>
      <c r="F382" s="29">
        <v>0</v>
      </c>
    </row>
    <row r="383" spans="1:6" x14ac:dyDescent="0.2">
      <c r="A383" s="14" t="s">
        <v>938</v>
      </c>
      <c r="B383" s="15" t="s">
        <v>939</v>
      </c>
      <c r="C383" s="26"/>
      <c r="D383" s="26"/>
      <c r="E383" s="28"/>
      <c r="F383" s="29">
        <v>0</v>
      </c>
    </row>
    <row r="384" spans="1:6" x14ac:dyDescent="0.2">
      <c r="A384" s="14" t="s">
        <v>940</v>
      </c>
      <c r="B384" s="15" t="s">
        <v>941</v>
      </c>
      <c r="C384" s="26"/>
      <c r="D384" s="26"/>
      <c r="E384" s="28"/>
      <c r="F384" s="29">
        <v>0</v>
      </c>
    </row>
    <row r="385" spans="1:6" x14ac:dyDescent="0.2">
      <c r="A385" s="13" t="s">
        <v>942</v>
      </c>
      <c r="B385" s="25" t="s">
        <v>21</v>
      </c>
      <c r="C385" s="34"/>
      <c r="D385" s="27">
        <f>SUM(C386:C389)</f>
        <v>0</v>
      </c>
      <c r="E385" s="27"/>
      <c r="F385" s="29">
        <v>0</v>
      </c>
    </row>
    <row r="386" spans="1:6" x14ac:dyDescent="0.2">
      <c r="A386" s="14" t="s">
        <v>943</v>
      </c>
      <c r="B386" s="15" t="s">
        <v>944</v>
      </c>
      <c r="C386" s="26"/>
      <c r="D386" s="30"/>
      <c r="E386" s="28"/>
      <c r="F386" s="29">
        <v>0</v>
      </c>
    </row>
    <row r="387" spans="1:6" x14ac:dyDescent="0.2">
      <c r="A387" s="14" t="s">
        <v>945</v>
      </c>
      <c r="B387" s="15" t="s">
        <v>946</v>
      </c>
      <c r="C387" s="26"/>
      <c r="D387" s="26"/>
      <c r="E387" s="28"/>
      <c r="F387" s="29">
        <v>0</v>
      </c>
    </row>
    <row r="388" spans="1:6" x14ac:dyDescent="0.2">
      <c r="A388" s="14" t="s">
        <v>947</v>
      </c>
      <c r="B388" s="15" t="s">
        <v>948</v>
      </c>
      <c r="C388" s="26"/>
      <c r="D388" s="26"/>
      <c r="E388" s="28"/>
      <c r="F388" s="29">
        <v>0</v>
      </c>
    </row>
    <row r="389" spans="1:6" x14ac:dyDescent="0.2">
      <c r="A389" s="14" t="s">
        <v>949</v>
      </c>
      <c r="B389" s="15" t="s">
        <v>950</v>
      </c>
      <c r="C389" s="26"/>
      <c r="D389" s="26"/>
      <c r="E389" s="28"/>
      <c r="F389" s="29">
        <v>0</v>
      </c>
    </row>
    <row r="390" spans="1:6" x14ac:dyDescent="0.2">
      <c r="A390" s="59">
        <v>2</v>
      </c>
      <c r="B390" s="60" t="s">
        <v>1655</v>
      </c>
      <c r="C390" s="61"/>
      <c r="D390" s="62"/>
      <c r="E390" s="63">
        <f>SUM(E391:E485)</f>
        <v>0</v>
      </c>
      <c r="F390" s="59"/>
    </row>
    <row r="391" spans="1:6" x14ac:dyDescent="0.2">
      <c r="A391" s="16" t="s">
        <v>989</v>
      </c>
      <c r="B391" s="21" t="s">
        <v>990</v>
      </c>
      <c r="C391" s="22"/>
      <c r="D391" s="22"/>
      <c r="E391" s="33">
        <f>SUM(D392:D485)</f>
        <v>0</v>
      </c>
      <c r="F391" s="24">
        <v>0</v>
      </c>
    </row>
    <row r="392" spans="1:6" x14ac:dyDescent="0.2">
      <c r="A392" s="13" t="s">
        <v>991</v>
      </c>
      <c r="B392" s="25" t="s">
        <v>992</v>
      </c>
      <c r="C392" s="26"/>
      <c r="D392" s="27">
        <f>SUM(C393:C404)</f>
        <v>0</v>
      </c>
      <c r="E392" s="28"/>
      <c r="F392" s="29">
        <v>0</v>
      </c>
    </row>
    <row r="393" spans="1:6" x14ac:dyDescent="0.2">
      <c r="A393" s="14" t="s">
        <v>993</v>
      </c>
      <c r="B393" s="15" t="s">
        <v>994</v>
      </c>
      <c r="C393" s="26"/>
      <c r="D393" s="26"/>
      <c r="E393" s="28"/>
      <c r="F393" s="29">
        <v>0</v>
      </c>
    </row>
    <row r="394" spans="1:6" x14ac:dyDescent="0.2">
      <c r="A394" s="14" t="s">
        <v>995</v>
      </c>
      <c r="B394" s="15" t="s">
        <v>996</v>
      </c>
      <c r="C394" s="26"/>
      <c r="D394" s="30"/>
      <c r="E394" s="28"/>
      <c r="F394" s="29">
        <v>0</v>
      </c>
    </row>
    <row r="395" spans="1:6" x14ac:dyDescent="0.2">
      <c r="A395" s="14" t="s">
        <v>997</v>
      </c>
      <c r="B395" s="15" t="s">
        <v>998</v>
      </c>
      <c r="C395" s="26"/>
      <c r="D395" s="26"/>
      <c r="E395" s="28"/>
      <c r="F395" s="29">
        <v>0</v>
      </c>
    </row>
    <row r="396" spans="1:6" x14ac:dyDescent="0.2">
      <c r="A396" s="14" t="s">
        <v>999</v>
      </c>
      <c r="B396" s="15" t="s">
        <v>1000</v>
      </c>
      <c r="C396" s="26"/>
      <c r="D396" s="26"/>
      <c r="E396" s="28"/>
      <c r="F396" s="29">
        <v>0</v>
      </c>
    </row>
    <row r="397" spans="1:6" x14ac:dyDescent="0.2">
      <c r="A397" s="14" t="s">
        <v>1001</v>
      </c>
      <c r="B397" s="15" t="s">
        <v>1002</v>
      </c>
      <c r="C397" s="26"/>
      <c r="D397" s="26"/>
      <c r="E397" s="28"/>
      <c r="F397" s="29">
        <v>0</v>
      </c>
    </row>
    <row r="398" spans="1:6" x14ac:dyDescent="0.2">
      <c r="A398" s="14" t="s">
        <v>1003</v>
      </c>
      <c r="B398" s="15" t="s">
        <v>1004</v>
      </c>
      <c r="C398" s="26"/>
      <c r="D398" s="26"/>
      <c r="E398" s="28"/>
      <c r="F398" s="29">
        <v>0</v>
      </c>
    </row>
    <row r="399" spans="1:6" x14ac:dyDescent="0.2">
      <c r="A399" s="14" t="s">
        <v>1005</v>
      </c>
      <c r="B399" s="15" t="s">
        <v>1006</v>
      </c>
      <c r="C399" s="26"/>
      <c r="D399" s="26"/>
      <c r="E399" s="28"/>
      <c r="F399" s="29">
        <v>0</v>
      </c>
    </row>
    <row r="400" spans="1:6" x14ac:dyDescent="0.2">
      <c r="A400" s="14" t="s">
        <v>1007</v>
      </c>
      <c r="B400" s="15" t="s">
        <v>1008</v>
      </c>
      <c r="C400" s="26"/>
      <c r="D400" s="30"/>
      <c r="E400" s="28"/>
      <c r="F400" s="29">
        <v>0</v>
      </c>
    </row>
    <row r="401" spans="1:6" x14ac:dyDescent="0.2">
      <c r="A401" s="14" t="s">
        <v>1009</v>
      </c>
      <c r="B401" s="15" t="s">
        <v>1010</v>
      </c>
      <c r="C401" s="26"/>
      <c r="D401" s="26"/>
      <c r="E401" s="28"/>
      <c r="F401" s="29">
        <v>0</v>
      </c>
    </row>
    <row r="402" spans="1:6" x14ac:dyDescent="0.2">
      <c r="A402" s="14" t="s">
        <v>1011</v>
      </c>
      <c r="B402" s="15" t="s">
        <v>1012</v>
      </c>
      <c r="C402" s="26"/>
      <c r="D402" s="26"/>
      <c r="E402" s="28"/>
      <c r="F402" s="29">
        <v>0</v>
      </c>
    </row>
    <row r="403" spans="1:6" x14ac:dyDescent="0.2">
      <c r="A403" s="14" t="s">
        <v>1013</v>
      </c>
      <c r="B403" s="15" t="s">
        <v>1014</v>
      </c>
      <c r="C403" s="26"/>
      <c r="D403" s="26"/>
      <c r="E403" s="28"/>
      <c r="F403" s="29">
        <v>0</v>
      </c>
    </row>
    <row r="404" spans="1:6" x14ac:dyDescent="0.2">
      <c r="A404" s="14" t="s">
        <v>1015</v>
      </c>
      <c r="B404" s="15" t="s">
        <v>1016</v>
      </c>
      <c r="C404" s="34"/>
      <c r="D404" s="34"/>
      <c r="E404" s="27"/>
      <c r="F404" s="29">
        <v>0</v>
      </c>
    </row>
    <row r="405" spans="1:6" x14ac:dyDescent="0.2">
      <c r="A405" s="13" t="s">
        <v>1017</v>
      </c>
      <c r="B405" s="25" t="s">
        <v>1018</v>
      </c>
      <c r="C405" s="26"/>
      <c r="D405" s="27">
        <f>SUM(C406:C413)</f>
        <v>0</v>
      </c>
      <c r="E405" s="28"/>
      <c r="F405" s="29">
        <v>0</v>
      </c>
    </row>
    <row r="406" spans="1:6" x14ac:dyDescent="0.2">
      <c r="A406" s="14" t="s">
        <v>1019</v>
      </c>
      <c r="B406" s="15" t="s">
        <v>1020</v>
      </c>
      <c r="C406" s="26"/>
      <c r="D406" s="26"/>
      <c r="E406" s="28"/>
      <c r="F406" s="29">
        <v>0</v>
      </c>
    </row>
    <row r="407" spans="1:6" x14ac:dyDescent="0.2">
      <c r="A407" s="14" t="s">
        <v>1021</v>
      </c>
      <c r="B407" s="15" t="s">
        <v>1022</v>
      </c>
      <c r="C407" s="26"/>
      <c r="D407" s="26"/>
      <c r="E407" s="28"/>
      <c r="F407" s="29">
        <v>0</v>
      </c>
    </row>
    <row r="408" spans="1:6" x14ac:dyDescent="0.2">
      <c r="A408" s="14" t="s">
        <v>1023</v>
      </c>
      <c r="B408" s="15" t="s">
        <v>1024</v>
      </c>
      <c r="C408" s="26"/>
      <c r="D408" s="26"/>
      <c r="E408" s="28"/>
      <c r="F408" s="29">
        <v>0</v>
      </c>
    </row>
    <row r="409" spans="1:6" x14ac:dyDescent="0.2">
      <c r="A409" s="14" t="s">
        <v>1025</v>
      </c>
      <c r="B409" s="15" t="s">
        <v>1026</v>
      </c>
      <c r="C409" s="26"/>
      <c r="D409" s="26"/>
      <c r="E409" s="28"/>
      <c r="F409" s="29">
        <v>0</v>
      </c>
    </row>
    <row r="410" spans="1:6" x14ac:dyDescent="0.2">
      <c r="A410" s="14" t="s">
        <v>1027</v>
      </c>
      <c r="B410" s="15" t="s">
        <v>1028</v>
      </c>
      <c r="C410" s="26"/>
      <c r="D410" s="26"/>
      <c r="E410" s="28"/>
      <c r="F410" s="29">
        <v>0</v>
      </c>
    </row>
    <row r="411" spans="1:6" x14ac:dyDescent="0.2">
      <c r="A411" s="14" t="s">
        <v>1029</v>
      </c>
      <c r="B411" s="15" t="s">
        <v>1030</v>
      </c>
      <c r="C411" s="26"/>
      <c r="D411" s="26"/>
      <c r="E411" s="28"/>
      <c r="F411" s="29">
        <v>0</v>
      </c>
    </row>
    <row r="412" spans="1:6" x14ac:dyDescent="0.2">
      <c r="A412" s="14" t="s">
        <v>1031</v>
      </c>
      <c r="B412" s="15" t="s">
        <v>1032</v>
      </c>
      <c r="C412" s="26"/>
      <c r="D412" s="26"/>
      <c r="E412" s="28"/>
      <c r="F412" s="29">
        <v>0</v>
      </c>
    </row>
    <row r="413" spans="1:6" x14ac:dyDescent="0.2">
      <c r="A413" s="14" t="s">
        <v>1033</v>
      </c>
      <c r="B413" s="15" t="s">
        <v>1034</v>
      </c>
      <c r="C413" s="26"/>
      <c r="D413" s="26"/>
      <c r="E413" s="28"/>
      <c r="F413" s="29">
        <v>0</v>
      </c>
    </row>
    <row r="414" spans="1:6" x14ac:dyDescent="0.2">
      <c r="A414" s="13" t="s">
        <v>1035</v>
      </c>
      <c r="B414" s="25" t="s">
        <v>1036</v>
      </c>
      <c r="C414" s="26"/>
      <c r="D414" s="27">
        <f>SUM(C415:C418)</f>
        <v>0</v>
      </c>
      <c r="E414" s="28"/>
      <c r="F414" s="29">
        <v>0</v>
      </c>
    </row>
    <row r="415" spans="1:6" x14ac:dyDescent="0.2">
      <c r="A415" s="14" t="s">
        <v>1037</v>
      </c>
      <c r="B415" s="15" t="s">
        <v>1038</v>
      </c>
      <c r="C415" s="26"/>
      <c r="D415" s="26"/>
      <c r="E415" s="28"/>
      <c r="F415" s="29">
        <v>0</v>
      </c>
    </row>
    <row r="416" spans="1:6" x14ac:dyDescent="0.2">
      <c r="A416" s="14" t="s">
        <v>1039</v>
      </c>
      <c r="B416" s="15" t="s">
        <v>1040</v>
      </c>
      <c r="C416" s="26"/>
      <c r="D416" s="26"/>
      <c r="E416" s="28"/>
      <c r="F416" s="29">
        <v>0</v>
      </c>
    </row>
    <row r="417" spans="1:6" x14ac:dyDescent="0.2">
      <c r="A417" s="14" t="s">
        <v>1041</v>
      </c>
      <c r="B417" s="15" t="s">
        <v>1042</v>
      </c>
      <c r="C417" s="26"/>
      <c r="D417" s="26"/>
      <c r="E417" s="28"/>
      <c r="F417" s="29">
        <v>0</v>
      </c>
    </row>
    <row r="418" spans="1:6" x14ac:dyDescent="0.2">
      <c r="A418" s="14" t="s">
        <v>1043</v>
      </c>
      <c r="B418" s="15" t="s">
        <v>1044</v>
      </c>
      <c r="C418" s="26"/>
      <c r="D418" s="26"/>
      <c r="E418" s="28"/>
      <c r="F418" s="29">
        <v>0</v>
      </c>
    </row>
    <row r="419" spans="1:6" x14ac:dyDescent="0.2">
      <c r="A419" s="13" t="s">
        <v>1045</v>
      </c>
      <c r="B419" s="25" t="s">
        <v>24</v>
      </c>
      <c r="C419" s="26"/>
      <c r="D419" s="27">
        <f>SUM(C420:C431)</f>
        <v>0</v>
      </c>
      <c r="E419" s="28"/>
      <c r="F419" s="29">
        <v>0</v>
      </c>
    </row>
    <row r="420" spans="1:6" x14ac:dyDescent="0.2">
      <c r="A420" s="14" t="s">
        <v>1046</v>
      </c>
      <c r="B420" s="15" t="s">
        <v>1047</v>
      </c>
      <c r="C420" s="26"/>
      <c r="D420" s="26"/>
      <c r="E420" s="28"/>
      <c r="F420" s="29">
        <v>0</v>
      </c>
    </row>
    <row r="421" spans="1:6" x14ac:dyDescent="0.2">
      <c r="A421" s="14" t="s">
        <v>1048</v>
      </c>
      <c r="B421" s="15" t="s">
        <v>1049</v>
      </c>
      <c r="C421" s="26"/>
      <c r="D421" s="26"/>
      <c r="E421" s="28"/>
      <c r="F421" s="29">
        <v>0</v>
      </c>
    </row>
    <row r="422" spans="1:6" x14ac:dyDescent="0.2">
      <c r="A422" s="14" t="s">
        <v>1050</v>
      </c>
      <c r="B422" s="15" t="s">
        <v>1051</v>
      </c>
      <c r="C422" s="26"/>
      <c r="D422" s="26"/>
      <c r="E422" s="28"/>
      <c r="F422" s="29">
        <v>0</v>
      </c>
    </row>
    <row r="423" spans="1:6" x14ac:dyDescent="0.2">
      <c r="A423" s="14" t="s">
        <v>1052</v>
      </c>
      <c r="B423" s="15" t="s">
        <v>1053</v>
      </c>
      <c r="C423" s="26"/>
      <c r="D423" s="30"/>
      <c r="E423" s="28"/>
      <c r="F423" s="29">
        <v>0</v>
      </c>
    </row>
    <row r="424" spans="1:6" x14ac:dyDescent="0.2">
      <c r="A424" s="14" t="s">
        <v>1054</v>
      </c>
      <c r="B424" s="15" t="s">
        <v>1055</v>
      </c>
      <c r="C424" s="26"/>
      <c r="D424" s="26"/>
      <c r="E424" s="28"/>
      <c r="F424" s="29">
        <v>0</v>
      </c>
    </row>
    <row r="425" spans="1:6" x14ac:dyDescent="0.2">
      <c r="A425" s="14" t="s">
        <v>1056</v>
      </c>
      <c r="B425" s="15" t="s">
        <v>1057</v>
      </c>
      <c r="C425" s="26"/>
      <c r="D425" s="26"/>
      <c r="E425" s="28"/>
      <c r="F425" s="29">
        <v>0</v>
      </c>
    </row>
    <row r="426" spans="1:6" x14ac:dyDescent="0.2">
      <c r="A426" s="14" t="s">
        <v>1058</v>
      </c>
      <c r="B426" s="15" t="s">
        <v>1059</v>
      </c>
      <c r="C426" s="26"/>
      <c r="D426" s="30"/>
      <c r="E426" s="28"/>
      <c r="F426" s="29">
        <v>0</v>
      </c>
    </row>
    <row r="427" spans="1:6" x14ac:dyDescent="0.2">
      <c r="A427" s="14" t="s">
        <v>1060</v>
      </c>
      <c r="B427" s="15" t="s">
        <v>1061</v>
      </c>
      <c r="C427" s="26"/>
      <c r="D427" s="26"/>
      <c r="E427" s="28"/>
      <c r="F427" s="29">
        <v>0</v>
      </c>
    </row>
    <row r="428" spans="1:6" x14ac:dyDescent="0.2">
      <c r="A428" s="14" t="s">
        <v>1062</v>
      </c>
      <c r="B428" s="15" t="s">
        <v>1063</v>
      </c>
      <c r="C428" s="26"/>
      <c r="D428" s="26"/>
      <c r="E428" s="28"/>
      <c r="F428" s="29">
        <v>0</v>
      </c>
    </row>
    <row r="429" spans="1:6" x14ac:dyDescent="0.2">
      <c r="A429" s="14" t="s">
        <v>1064</v>
      </c>
      <c r="B429" s="15" t="s">
        <v>1065</v>
      </c>
      <c r="C429" s="26"/>
      <c r="D429" s="30"/>
      <c r="E429" s="28"/>
      <c r="F429" s="29">
        <v>0</v>
      </c>
    </row>
    <row r="430" spans="1:6" x14ac:dyDescent="0.2">
      <c r="A430" s="14" t="s">
        <v>1066</v>
      </c>
      <c r="B430" s="15" t="s">
        <v>1067</v>
      </c>
      <c r="C430" s="26"/>
      <c r="D430" s="26"/>
      <c r="E430" s="28"/>
      <c r="F430" s="29">
        <v>0</v>
      </c>
    </row>
    <row r="431" spans="1:6" x14ac:dyDescent="0.2">
      <c r="A431" s="14" t="s">
        <v>1068</v>
      </c>
      <c r="B431" s="15" t="s">
        <v>1069</v>
      </c>
      <c r="C431" s="26"/>
      <c r="D431" s="30"/>
      <c r="E431" s="28"/>
      <c r="F431" s="29">
        <v>0</v>
      </c>
    </row>
    <row r="432" spans="1:6" x14ac:dyDescent="0.2">
      <c r="A432" s="13" t="s">
        <v>1070</v>
      </c>
      <c r="B432" s="25" t="s">
        <v>1071</v>
      </c>
      <c r="C432" s="26"/>
      <c r="D432" s="27">
        <f>SUM(C433:C434)</f>
        <v>0</v>
      </c>
      <c r="E432" s="28"/>
      <c r="F432" s="29">
        <v>0</v>
      </c>
    </row>
    <row r="433" spans="1:6" x14ac:dyDescent="0.2">
      <c r="A433" s="14" t="s">
        <v>1072</v>
      </c>
      <c r="B433" s="15" t="s">
        <v>25</v>
      </c>
      <c r="C433" s="26"/>
      <c r="D433" s="26"/>
      <c r="E433" s="28"/>
      <c r="F433" s="29">
        <v>0</v>
      </c>
    </row>
    <row r="434" spans="1:6" x14ac:dyDescent="0.2">
      <c r="A434" s="14" t="s">
        <v>1073</v>
      </c>
      <c r="B434" s="15" t="s">
        <v>1074</v>
      </c>
      <c r="C434" s="26"/>
      <c r="D434" s="30"/>
      <c r="E434" s="28"/>
      <c r="F434" s="29">
        <v>0</v>
      </c>
    </row>
    <row r="435" spans="1:6" x14ac:dyDescent="0.2">
      <c r="A435" s="13" t="s">
        <v>1075</v>
      </c>
      <c r="B435" s="25" t="s">
        <v>1076</v>
      </c>
      <c r="C435" s="26"/>
      <c r="D435" s="27">
        <f>SUM(C436:C451)</f>
        <v>0</v>
      </c>
      <c r="E435" s="28"/>
      <c r="F435" s="29">
        <v>0</v>
      </c>
    </row>
    <row r="436" spans="1:6" x14ac:dyDescent="0.2">
      <c r="A436" s="14" t="s">
        <v>1077</v>
      </c>
      <c r="B436" s="15" t="s">
        <v>1078</v>
      </c>
      <c r="C436" s="26"/>
      <c r="D436" s="26"/>
      <c r="E436" s="28"/>
      <c r="F436" s="29">
        <v>0</v>
      </c>
    </row>
    <row r="437" spans="1:6" x14ac:dyDescent="0.2">
      <c r="A437" s="14" t="s">
        <v>1079</v>
      </c>
      <c r="B437" s="15" t="s">
        <v>1080</v>
      </c>
      <c r="C437" s="26"/>
      <c r="D437" s="26"/>
      <c r="E437" s="28"/>
      <c r="F437" s="29">
        <v>0</v>
      </c>
    </row>
    <row r="438" spans="1:6" x14ac:dyDescent="0.2">
      <c r="A438" s="14" t="s">
        <v>1081</v>
      </c>
      <c r="B438" s="15" t="s">
        <v>1082</v>
      </c>
      <c r="C438" s="26"/>
      <c r="D438" s="26"/>
      <c r="E438" s="28"/>
      <c r="F438" s="29">
        <v>0</v>
      </c>
    </row>
    <row r="439" spans="1:6" x14ac:dyDescent="0.2">
      <c r="A439" s="14" t="s">
        <v>1083</v>
      </c>
      <c r="B439" s="15" t="s">
        <v>1084</v>
      </c>
      <c r="C439" s="26"/>
      <c r="D439" s="26"/>
      <c r="E439" s="28"/>
      <c r="F439" s="29">
        <v>0</v>
      </c>
    </row>
    <row r="440" spans="1:6" x14ac:dyDescent="0.2">
      <c r="A440" s="14" t="s">
        <v>1085</v>
      </c>
      <c r="B440" s="15" t="s">
        <v>1086</v>
      </c>
      <c r="C440" s="26"/>
      <c r="D440" s="26"/>
      <c r="E440" s="28"/>
      <c r="F440" s="29">
        <v>0</v>
      </c>
    </row>
    <row r="441" spans="1:6" x14ac:dyDescent="0.2">
      <c r="A441" s="14" t="s">
        <v>1087</v>
      </c>
      <c r="B441" s="15" t="s">
        <v>1088</v>
      </c>
      <c r="C441" s="26"/>
      <c r="D441" s="26"/>
      <c r="E441" s="28"/>
      <c r="F441" s="29">
        <v>0</v>
      </c>
    </row>
    <row r="442" spans="1:6" ht="23.6" x14ac:dyDescent="0.2">
      <c r="A442" s="14" t="s">
        <v>1089</v>
      </c>
      <c r="B442" s="15" t="s">
        <v>1090</v>
      </c>
      <c r="C442" s="26"/>
      <c r="D442" s="26"/>
      <c r="E442" s="28"/>
      <c r="F442" s="29">
        <v>0</v>
      </c>
    </row>
    <row r="443" spans="1:6" ht="23.6" x14ac:dyDescent="0.2">
      <c r="A443" s="14" t="s">
        <v>1091</v>
      </c>
      <c r="B443" s="15" t="s">
        <v>1092</v>
      </c>
      <c r="C443" s="26"/>
      <c r="D443" s="26"/>
      <c r="E443" s="28"/>
      <c r="F443" s="29">
        <v>0</v>
      </c>
    </row>
    <row r="444" spans="1:6" x14ac:dyDescent="0.2">
      <c r="A444" s="14" t="s">
        <v>1093</v>
      </c>
      <c r="B444" s="15" t="s">
        <v>1094</v>
      </c>
      <c r="C444" s="26"/>
      <c r="D444" s="26"/>
      <c r="E444" s="28"/>
      <c r="F444" s="29">
        <v>0</v>
      </c>
    </row>
    <row r="445" spans="1:6" x14ac:dyDescent="0.2">
      <c r="A445" s="14" t="s">
        <v>1095</v>
      </c>
      <c r="B445" s="15" t="s">
        <v>1096</v>
      </c>
      <c r="C445" s="26"/>
      <c r="D445" s="26"/>
      <c r="E445" s="28"/>
      <c r="F445" s="29">
        <v>0</v>
      </c>
    </row>
    <row r="446" spans="1:6" x14ac:dyDescent="0.2">
      <c r="A446" s="14" t="s">
        <v>1097</v>
      </c>
      <c r="B446" s="15" t="s">
        <v>1098</v>
      </c>
      <c r="C446" s="26"/>
      <c r="D446" s="26"/>
      <c r="E446" s="28"/>
      <c r="F446" s="29">
        <v>0</v>
      </c>
    </row>
    <row r="447" spans="1:6" x14ac:dyDescent="0.2">
      <c r="A447" s="14" t="s">
        <v>1099</v>
      </c>
      <c r="B447" s="15" t="s">
        <v>1100</v>
      </c>
      <c r="C447" s="26"/>
      <c r="D447" s="26"/>
      <c r="E447" s="28"/>
      <c r="F447" s="29">
        <v>0</v>
      </c>
    </row>
    <row r="448" spans="1:6" x14ac:dyDescent="0.2">
      <c r="A448" s="14" t="s">
        <v>1101</v>
      </c>
      <c r="B448" s="15" t="s">
        <v>1102</v>
      </c>
      <c r="C448" s="26"/>
      <c r="D448" s="26"/>
      <c r="E448" s="28"/>
      <c r="F448" s="29">
        <v>0</v>
      </c>
    </row>
    <row r="449" spans="1:6" x14ac:dyDescent="0.2">
      <c r="A449" s="14" t="s">
        <v>1103</v>
      </c>
      <c r="B449" s="15" t="s">
        <v>1104</v>
      </c>
      <c r="C449" s="26"/>
      <c r="D449" s="26"/>
      <c r="E449" s="28"/>
      <c r="F449" s="29">
        <v>0</v>
      </c>
    </row>
    <row r="450" spans="1:6" x14ac:dyDescent="0.2">
      <c r="A450" s="14" t="s">
        <v>1105</v>
      </c>
      <c r="B450" s="15" t="s">
        <v>1106</v>
      </c>
      <c r="C450" s="26"/>
      <c r="D450" s="26"/>
      <c r="E450" s="28"/>
      <c r="F450" s="29">
        <v>0</v>
      </c>
    </row>
    <row r="451" spans="1:6" x14ac:dyDescent="0.2">
      <c r="A451" s="14" t="s">
        <v>1107</v>
      </c>
      <c r="B451" s="15" t="s">
        <v>1108</v>
      </c>
      <c r="C451" s="26"/>
      <c r="D451" s="26"/>
      <c r="E451" s="28"/>
      <c r="F451" s="29">
        <v>0</v>
      </c>
    </row>
    <row r="452" spans="1:6" x14ac:dyDescent="0.2">
      <c r="A452" s="13" t="s">
        <v>1109</v>
      </c>
      <c r="B452" s="25" t="s">
        <v>1110</v>
      </c>
      <c r="C452" s="26"/>
      <c r="D452" s="27">
        <f>SUM(C453:C470)</f>
        <v>0</v>
      </c>
      <c r="E452" s="28"/>
      <c r="F452" s="29">
        <v>0</v>
      </c>
    </row>
    <row r="453" spans="1:6" x14ac:dyDescent="0.2">
      <c r="A453" s="14" t="s">
        <v>1111</v>
      </c>
      <c r="B453" s="15" t="s">
        <v>1112</v>
      </c>
      <c r="C453" s="26"/>
      <c r="D453" s="26"/>
      <c r="E453" s="28"/>
      <c r="F453" s="29">
        <v>0</v>
      </c>
    </row>
    <row r="454" spans="1:6" x14ac:dyDescent="0.2">
      <c r="A454" s="14" t="s">
        <v>1113</v>
      </c>
      <c r="B454" s="15" t="s">
        <v>1114</v>
      </c>
      <c r="C454" s="26"/>
      <c r="D454" s="26"/>
      <c r="E454" s="28"/>
      <c r="F454" s="29">
        <v>0</v>
      </c>
    </row>
    <row r="455" spans="1:6" x14ac:dyDescent="0.2">
      <c r="A455" s="14" t="s">
        <v>1115</v>
      </c>
      <c r="B455" s="15" t="s">
        <v>1116</v>
      </c>
      <c r="C455" s="26"/>
      <c r="D455" s="26"/>
      <c r="E455" s="28"/>
      <c r="F455" s="29">
        <v>0</v>
      </c>
    </row>
    <row r="456" spans="1:6" x14ac:dyDescent="0.2">
      <c r="A456" s="14" t="s">
        <v>1117</v>
      </c>
      <c r="B456" s="15" t="s">
        <v>1118</v>
      </c>
      <c r="C456" s="26"/>
      <c r="D456" s="26"/>
      <c r="E456" s="28"/>
      <c r="F456" s="29">
        <v>0</v>
      </c>
    </row>
    <row r="457" spans="1:6" x14ac:dyDescent="0.2">
      <c r="A457" s="14" t="s">
        <v>1119</v>
      </c>
      <c r="B457" s="15" t="s">
        <v>1120</v>
      </c>
      <c r="C457" s="26"/>
      <c r="D457" s="26"/>
      <c r="E457" s="28"/>
      <c r="F457" s="29">
        <v>0</v>
      </c>
    </row>
    <row r="458" spans="1:6" x14ac:dyDescent="0.2">
      <c r="A458" s="14" t="s">
        <v>1121</v>
      </c>
      <c r="B458" s="15" t="s">
        <v>1122</v>
      </c>
      <c r="C458" s="26"/>
      <c r="D458" s="26"/>
      <c r="E458" s="28"/>
      <c r="F458" s="29">
        <v>0</v>
      </c>
    </row>
    <row r="459" spans="1:6" x14ac:dyDescent="0.2">
      <c r="A459" s="14" t="s">
        <v>1123</v>
      </c>
      <c r="B459" s="15" t="s">
        <v>1124</v>
      </c>
      <c r="C459" s="26"/>
      <c r="D459" s="26"/>
      <c r="E459" s="28"/>
      <c r="F459" s="29">
        <v>0</v>
      </c>
    </row>
    <row r="460" spans="1:6" x14ac:dyDescent="0.2">
      <c r="A460" s="14" t="s">
        <v>1125</v>
      </c>
      <c r="B460" s="15" t="s">
        <v>1126</v>
      </c>
      <c r="C460" s="26"/>
      <c r="D460" s="26"/>
      <c r="E460" s="28"/>
      <c r="F460" s="29">
        <v>0</v>
      </c>
    </row>
    <row r="461" spans="1:6" x14ac:dyDescent="0.2">
      <c r="A461" s="14" t="s">
        <v>1127</v>
      </c>
      <c r="B461" s="15" t="s">
        <v>1128</v>
      </c>
      <c r="C461" s="26"/>
      <c r="D461" s="26"/>
      <c r="E461" s="28"/>
      <c r="F461" s="29">
        <v>0</v>
      </c>
    </row>
    <row r="462" spans="1:6" x14ac:dyDescent="0.2">
      <c r="A462" s="14" t="s">
        <v>1129</v>
      </c>
      <c r="B462" s="15" t="s">
        <v>1130</v>
      </c>
      <c r="C462" s="26"/>
      <c r="D462" s="26"/>
      <c r="E462" s="28"/>
      <c r="F462" s="29">
        <v>0</v>
      </c>
    </row>
    <row r="463" spans="1:6" x14ac:dyDescent="0.2">
      <c r="A463" s="14" t="s">
        <v>1131</v>
      </c>
      <c r="B463" s="15" t="s">
        <v>1132</v>
      </c>
      <c r="C463" s="26"/>
      <c r="D463" s="26"/>
      <c r="E463" s="28"/>
      <c r="F463" s="29">
        <v>0</v>
      </c>
    </row>
    <row r="464" spans="1:6" x14ac:dyDescent="0.2">
      <c r="A464" s="14" t="s">
        <v>1133</v>
      </c>
      <c r="B464" s="15" t="s">
        <v>1134</v>
      </c>
      <c r="C464" s="26"/>
      <c r="D464" s="26"/>
      <c r="E464" s="28"/>
      <c r="F464" s="29">
        <v>0</v>
      </c>
    </row>
    <row r="465" spans="1:6" x14ac:dyDescent="0.2">
      <c r="A465" s="14" t="s">
        <v>1135</v>
      </c>
      <c r="B465" s="15" t="s">
        <v>1136</v>
      </c>
      <c r="C465" s="26"/>
      <c r="D465" s="26"/>
      <c r="E465" s="28"/>
      <c r="F465" s="29">
        <v>0</v>
      </c>
    </row>
    <row r="466" spans="1:6" x14ac:dyDescent="0.2">
      <c r="A466" s="14" t="s">
        <v>1137</v>
      </c>
      <c r="B466" s="15" t="s">
        <v>1138</v>
      </c>
      <c r="C466" s="26"/>
      <c r="D466" s="26"/>
      <c r="E466" s="28"/>
      <c r="F466" s="29">
        <v>0</v>
      </c>
    </row>
    <row r="467" spans="1:6" x14ac:dyDescent="0.2">
      <c r="A467" s="14" t="s">
        <v>1139</v>
      </c>
      <c r="B467" s="15" t="s">
        <v>1140</v>
      </c>
      <c r="C467" s="26"/>
      <c r="D467" s="26"/>
      <c r="E467" s="28"/>
      <c r="F467" s="29">
        <v>0</v>
      </c>
    </row>
    <row r="468" spans="1:6" x14ac:dyDescent="0.2">
      <c r="A468" s="14" t="s">
        <v>1141</v>
      </c>
      <c r="B468" s="15" t="s">
        <v>1142</v>
      </c>
      <c r="C468" s="26"/>
      <c r="D468" s="26"/>
      <c r="E468" s="28"/>
      <c r="F468" s="29">
        <v>0</v>
      </c>
    </row>
    <row r="469" spans="1:6" x14ac:dyDescent="0.2">
      <c r="A469" s="14" t="s">
        <v>1143</v>
      </c>
      <c r="B469" s="15" t="s">
        <v>1144</v>
      </c>
      <c r="C469" s="26"/>
      <c r="D469" s="26"/>
      <c r="E469" s="28"/>
      <c r="F469" s="29">
        <v>0</v>
      </c>
    </row>
    <row r="470" spans="1:6" x14ac:dyDescent="0.2">
      <c r="A470" s="14" t="s">
        <v>1145</v>
      </c>
      <c r="B470" s="15" t="s">
        <v>1146</v>
      </c>
      <c r="C470" s="26"/>
      <c r="D470" s="26"/>
      <c r="E470" s="28"/>
      <c r="F470" s="29">
        <v>0</v>
      </c>
    </row>
    <row r="471" spans="1:6" x14ac:dyDescent="0.2">
      <c r="A471" s="13" t="s">
        <v>1147</v>
      </c>
      <c r="B471" s="25" t="s">
        <v>26</v>
      </c>
      <c r="C471" s="26"/>
      <c r="D471" s="27">
        <f>SUM(C472:C480)</f>
        <v>0</v>
      </c>
      <c r="E471" s="28"/>
      <c r="F471" s="29">
        <v>0</v>
      </c>
    </row>
    <row r="472" spans="1:6" x14ac:dyDescent="0.2">
      <c r="A472" s="14" t="s">
        <v>1148</v>
      </c>
      <c r="B472" s="15" t="s">
        <v>1149</v>
      </c>
      <c r="C472" s="26"/>
      <c r="D472" s="26"/>
      <c r="E472" s="28"/>
      <c r="F472" s="29">
        <v>0</v>
      </c>
    </row>
    <row r="473" spans="1:6" x14ac:dyDescent="0.2">
      <c r="A473" s="14" t="s">
        <v>1150</v>
      </c>
      <c r="B473" s="15" t="s">
        <v>1151</v>
      </c>
      <c r="C473" s="26"/>
      <c r="D473" s="26"/>
      <c r="E473" s="28"/>
      <c r="F473" s="29">
        <v>0</v>
      </c>
    </row>
    <row r="474" spans="1:6" x14ac:dyDescent="0.2">
      <c r="A474" s="14" t="s">
        <v>1152</v>
      </c>
      <c r="B474" s="15" t="s">
        <v>1153</v>
      </c>
      <c r="C474" s="26"/>
      <c r="D474" s="26"/>
      <c r="E474" s="28"/>
      <c r="F474" s="29">
        <v>0</v>
      </c>
    </row>
    <row r="475" spans="1:6" x14ac:dyDescent="0.2">
      <c r="A475" s="14" t="s">
        <v>1154</v>
      </c>
      <c r="B475" s="15" t="s">
        <v>1155</v>
      </c>
      <c r="C475" s="26"/>
      <c r="D475" s="26"/>
      <c r="E475" s="28"/>
      <c r="F475" s="29">
        <v>0</v>
      </c>
    </row>
    <row r="476" spans="1:6" x14ac:dyDescent="0.2">
      <c r="A476" s="14" t="s">
        <v>1156</v>
      </c>
      <c r="B476" s="15" t="s">
        <v>1157</v>
      </c>
      <c r="C476" s="26"/>
      <c r="D476" s="26"/>
      <c r="E476" s="28"/>
      <c r="F476" s="29">
        <v>0</v>
      </c>
    </row>
    <row r="477" spans="1:6" x14ac:dyDescent="0.2">
      <c r="A477" s="14" t="s">
        <v>1158</v>
      </c>
      <c r="B477" s="15" t="s">
        <v>1159</v>
      </c>
      <c r="C477" s="26"/>
      <c r="D477" s="26"/>
      <c r="E477" s="28"/>
      <c r="F477" s="29">
        <v>0</v>
      </c>
    </row>
    <row r="478" spans="1:6" x14ac:dyDescent="0.2">
      <c r="A478" s="14" t="s">
        <v>1160</v>
      </c>
      <c r="B478" s="15" t="s">
        <v>1161</v>
      </c>
      <c r="C478" s="26"/>
      <c r="D478" s="26"/>
      <c r="E478" s="28"/>
      <c r="F478" s="29">
        <v>0</v>
      </c>
    </row>
    <row r="479" spans="1:6" x14ac:dyDescent="0.2">
      <c r="A479" s="14" t="s">
        <v>1160</v>
      </c>
      <c r="B479" s="15" t="s">
        <v>1162</v>
      </c>
      <c r="C479" s="26"/>
      <c r="D479" s="26"/>
      <c r="E479" s="28"/>
      <c r="F479" s="29">
        <v>0</v>
      </c>
    </row>
    <row r="480" spans="1:6" x14ac:dyDescent="0.2">
      <c r="A480" s="14" t="s">
        <v>1163</v>
      </c>
      <c r="B480" s="15" t="s">
        <v>1164</v>
      </c>
      <c r="C480" s="26"/>
      <c r="D480" s="26"/>
      <c r="E480" s="28"/>
      <c r="F480" s="29">
        <v>0</v>
      </c>
    </row>
    <row r="481" spans="1:6" x14ac:dyDescent="0.2">
      <c r="A481" s="13" t="s">
        <v>1165</v>
      </c>
      <c r="B481" s="25" t="s">
        <v>1166</v>
      </c>
      <c r="C481" s="26"/>
      <c r="D481" s="27">
        <f>SUM(C482:C485)</f>
        <v>0</v>
      </c>
      <c r="E481" s="28"/>
      <c r="F481" s="29">
        <v>0</v>
      </c>
    </row>
    <row r="482" spans="1:6" x14ac:dyDescent="0.2">
      <c r="A482" s="14" t="s">
        <v>1167</v>
      </c>
      <c r="B482" s="15" t="s">
        <v>1168</v>
      </c>
      <c r="C482" s="26"/>
      <c r="D482" s="26"/>
      <c r="E482" s="28"/>
      <c r="F482" s="29">
        <v>0</v>
      </c>
    </row>
    <row r="483" spans="1:6" x14ac:dyDescent="0.2">
      <c r="A483" s="14" t="s">
        <v>1169</v>
      </c>
      <c r="B483" s="15" t="s">
        <v>1170</v>
      </c>
      <c r="C483" s="26"/>
      <c r="D483" s="26"/>
      <c r="E483" s="28"/>
      <c r="F483" s="29">
        <v>0</v>
      </c>
    </row>
    <row r="484" spans="1:6" x14ac:dyDescent="0.2">
      <c r="A484" s="14" t="s">
        <v>1199</v>
      </c>
      <c r="B484" s="15" t="s">
        <v>1200</v>
      </c>
      <c r="C484" s="26"/>
      <c r="D484" s="26"/>
      <c r="E484" s="28"/>
      <c r="F484" s="29">
        <v>0</v>
      </c>
    </row>
    <row r="485" spans="1:6" x14ac:dyDescent="0.2">
      <c r="A485" s="14" t="s">
        <v>1201</v>
      </c>
      <c r="B485" s="15" t="s">
        <v>1202</v>
      </c>
      <c r="C485" s="26"/>
      <c r="D485" s="26"/>
      <c r="E485" s="28"/>
      <c r="F485" s="29">
        <v>0</v>
      </c>
    </row>
    <row r="486" spans="1:6" x14ac:dyDescent="0.2">
      <c r="A486" s="14"/>
      <c r="B486" s="15"/>
      <c r="C486" s="26"/>
      <c r="D486" s="26"/>
      <c r="E486" s="28"/>
      <c r="F486" s="29"/>
    </row>
    <row r="487" spans="1:6" x14ac:dyDescent="0.2">
      <c r="A487" s="35"/>
      <c r="B487" s="36" t="s">
        <v>45</v>
      </c>
      <c r="C487" s="26"/>
      <c r="D487" s="37"/>
      <c r="E487" s="38" t="e">
        <f>+E10+E67+E190+E361+E391+#REF!+#REF!+#REF!</f>
        <v>#REF!</v>
      </c>
      <c r="F487" s="39">
        <v>100</v>
      </c>
    </row>
    <row r="488" spans="1:6" x14ac:dyDescent="0.2">
      <c r="A488" s="17"/>
      <c r="B488" s="40"/>
      <c r="C488" s="41"/>
      <c r="D488" s="41"/>
      <c r="E488" s="42"/>
      <c r="F488" s="17"/>
    </row>
  </sheetData>
  <mergeCells count="2">
    <mergeCell ref="B7:F7"/>
    <mergeCell ref="C8:D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9"/>
  <sheetViews>
    <sheetView workbookViewId="0">
      <selection activeCell="C500" sqref="C500"/>
    </sheetView>
  </sheetViews>
  <sheetFormatPr baseColWidth="10" defaultColWidth="11.375" defaultRowHeight="10.5" x14ac:dyDescent="0.2"/>
  <cols>
    <col min="1" max="1" width="5.625" style="325" customWidth="1"/>
    <col min="2" max="2" width="64" style="326" customWidth="1"/>
    <col min="3" max="3" width="10.75" style="328" customWidth="1"/>
    <col min="4" max="15" width="9.125" style="329" customWidth="1"/>
    <col min="16" max="16" width="11.375" style="326"/>
    <col min="17" max="16384" width="11.375" style="325"/>
  </cols>
  <sheetData>
    <row r="1" spans="1:16" x14ac:dyDescent="0.2">
      <c r="B1" s="443" t="s">
        <v>38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</row>
    <row r="2" spans="1:16" x14ac:dyDescent="0.2">
      <c r="B2" s="443" t="s">
        <v>2247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16" x14ac:dyDescent="0.2"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</row>
    <row r="4" spans="1:16" x14ac:dyDescent="0.2">
      <c r="A4" s="327"/>
    </row>
    <row r="5" spans="1:16" ht="11.15" thickBot="1" x14ac:dyDescent="0.25">
      <c r="A5" s="327"/>
      <c r="B5" s="443" t="s">
        <v>2099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</row>
    <row r="6" spans="1:16" ht="11.15" thickBot="1" x14ac:dyDescent="0.25">
      <c r="D6" s="444" t="s">
        <v>2100</v>
      </c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6"/>
    </row>
    <row r="7" spans="1:16" ht="12.45" thickBot="1" x14ac:dyDescent="0.25">
      <c r="A7" s="330" t="s">
        <v>1653</v>
      </c>
      <c r="B7" s="331" t="s">
        <v>39</v>
      </c>
      <c r="C7" s="332" t="s">
        <v>43</v>
      </c>
      <c r="D7" s="333" t="s">
        <v>2101</v>
      </c>
      <c r="E7" s="333" t="s">
        <v>2102</v>
      </c>
      <c r="F7" s="333" t="s">
        <v>2103</v>
      </c>
      <c r="G7" s="333" t="s">
        <v>2104</v>
      </c>
      <c r="H7" s="333" t="s">
        <v>2105</v>
      </c>
      <c r="I7" s="333" t="s">
        <v>2106</v>
      </c>
      <c r="J7" s="333" t="s">
        <v>2107</v>
      </c>
      <c r="K7" s="333" t="s">
        <v>2108</v>
      </c>
      <c r="L7" s="333" t="s">
        <v>2109</v>
      </c>
      <c r="M7" s="333" t="s">
        <v>2110</v>
      </c>
      <c r="N7" s="333" t="s">
        <v>2111</v>
      </c>
      <c r="O7" s="334" t="s">
        <v>2112</v>
      </c>
    </row>
    <row r="8" spans="1:16" s="339" customFormat="1" ht="9.1999999999999993" x14ac:dyDescent="0.15">
      <c r="A8" s="335" t="s">
        <v>53</v>
      </c>
      <c r="B8" s="336" t="s">
        <v>0</v>
      </c>
      <c r="C8" s="337">
        <f>+C9+C15+C25+C42+C59</f>
        <v>19735610</v>
      </c>
      <c r="D8" s="337">
        <f t="shared" ref="D8:O8" si="0">+D9+D15+D25+D42+D59</f>
        <v>1629038.012820513</v>
      </c>
      <c r="E8" s="337">
        <f t="shared" si="0"/>
        <v>1629038.012820513</v>
      </c>
      <c r="F8" s="337">
        <f t="shared" si="0"/>
        <v>1629038.012820513</v>
      </c>
      <c r="G8" s="337">
        <f t="shared" si="0"/>
        <v>1629038.012820513</v>
      </c>
      <c r="H8" s="337">
        <f t="shared" si="0"/>
        <v>1629038.012820513</v>
      </c>
      <c r="I8" s="337">
        <f t="shared" si="0"/>
        <v>1629038.012820513</v>
      </c>
      <c r="J8" s="337">
        <f t="shared" si="0"/>
        <v>1629038.012820513</v>
      </c>
      <c r="K8" s="337">
        <f t="shared" si="0"/>
        <v>1629038.012820513</v>
      </c>
      <c r="L8" s="337">
        <f t="shared" si="0"/>
        <v>1629038.012820513</v>
      </c>
      <c r="M8" s="337">
        <f t="shared" si="0"/>
        <v>1629038.012820513</v>
      </c>
      <c r="N8" s="337">
        <f t="shared" si="0"/>
        <v>1629038.012820513</v>
      </c>
      <c r="O8" s="337">
        <f t="shared" si="0"/>
        <v>1716191.858974359</v>
      </c>
      <c r="P8" s="338"/>
    </row>
    <row r="9" spans="1:16" s="344" customFormat="1" ht="9.1999999999999993" x14ac:dyDescent="0.15">
      <c r="A9" s="340" t="s">
        <v>54</v>
      </c>
      <c r="B9" s="341" t="s">
        <v>1</v>
      </c>
      <c r="C9" s="342">
        <f>SUM(C10:C14)</f>
        <v>14317000</v>
      </c>
      <c r="D9" s="342">
        <f t="shared" ref="D9:O9" si="1">SUM(D10:D14)</f>
        <v>1185820.512820513</v>
      </c>
      <c r="E9" s="342">
        <f t="shared" si="1"/>
        <v>1185820.512820513</v>
      </c>
      <c r="F9" s="342">
        <f t="shared" si="1"/>
        <v>1185820.512820513</v>
      </c>
      <c r="G9" s="342">
        <f t="shared" si="1"/>
        <v>1185820.512820513</v>
      </c>
      <c r="H9" s="342">
        <f t="shared" si="1"/>
        <v>1185820.512820513</v>
      </c>
      <c r="I9" s="342">
        <f t="shared" si="1"/>
        <v>1185820.512820513</v>
      </c>
      <c r="J9" s="342">
        <f t="shared" si="1"/>
        <v>1185820.512820513</v>
      </c>
      <c r="K9" s="342">
        <f t="shared" si="1"/>
        <v>1185820.512820513</v>
      </c>
      <c r="L9" s="342">
        <f t="shared" si="1"/>
        <v>1185820.512820513</v>
      </c>
      <c r="M9" s="342">
        <f t="shared" si="1"/>
        <v>1185820.512820513</v>
      </c>
      <c r="N9" s="342">
        <f t="shared" si="1"/>
        <v>1185820.512820513</v>
      </c>
      <c r="O9" s="342">
        <f t="shared" si="1"/>
        <v>1272974.358974359</v>
      </c>
      <c r="P9" s="343"/>
    </row>
    <row r="10" spans="1:16" s="344" customFormat="1" ht="9.1999999999999993" x14ac:dyDescent="0.15">
      <c r="A10" s="345" t="s">
        <v>55</v>
      </c>
      <c r="B10" s="346" t="s">
        <v>56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3"/>
    </row>
    <row r="11" spans="1:16" s="344" customFormat="1" ht="9.1999999999999993" x14ac:dyDescent="0.15">
      <c r="A11" s="345" t="s">
        <v>57</v>
      </c>
      <c r="B11" s="346" t="s">
        <v>58</v>
      </c>
      <c r="C11" s="347">
        <f>+PE!C9</f>
        <v>1133000</v>
      </c>
      <c r="D11" s="347">
        <f>+C11/13</f>
        <v>87153.846153846156</v>
      </c>
      <c r="E11" s="347">
        <f>+D11</f>
        <v>87153.846153846156</v>
      </c>
      <c r="F11" s="347">
        <f t="shared" ref="F11:N11" si="2">+E11</f>
        <v>87153.846153846156</v>
      </c>
      <c r="G11" s="347">
        <f t="shared" si="2"/>
        <v>87153.846153846156</v>
      </c>
      <c r="H11" s="347">
        <f t="shared" si="2"/>
        <v>87153.846153846156</v>
      </c>
      <c r="I11" s="347">
        <f t="shared" si="2"/>
        <v>87153.846153846156</v>
      </c>
      <c r="J11" s="347">
        <f t="shared" si="2"/>
        <v>87153.846153846156</v>
      </c>
      <c r="K11" s="347">
        <f t="shared" si="2"/>
        <v>87153.846153846156</v>
      </c>
      <c r="L11" s="347">
        <f t="shared" si="2"/>
        <v>87153.846153846156</v>
      </c>
      <c r="M11" s="347">
        <f t="shared" si="2"/>
        <v>87153.846153846156</v>
      </c>
      <c r="N11" s="347">
        <f t="shared" si="2"/>
        <v>87153.846153846156</v>
      </c>
      <c r="O11" s="347">
        <f>+N11+N11</f>
        <v>174307.69230769231</v>
      </c>
      <c r="P11" s="343"/>
    </row>
    <row r="12" spans="1:16" s="344" customFormat="1" ht="9.1999999999999993" x14ac:dyDescent="0.15">
      <c r="A12" s="345" t="s">
        <v>63</v>
      </c>
      <c r="B12" s="346" t="s">
        <v>64</v>
      </c>
      <c r="C12" s="347">
        <f>+PE!C10</f>
        <v>0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3"/>
    </row>
    <row r="13" spans="1:16" s="344" customFormat="1" ht="9.1999999999999993" x14ac:dyDescent="0.15">
      <c r="A13" s="345" t="s">
        <v>65</v>
      </c>
      <c r="B13" s="346" t="s">
        <v>66</v>
      </c>
      <c r="C13" s="347">
        <f>+PE!C11</f>
        <v>13184000</v>
      </c>
      <c r="D13" s="347">
        <f>+C13/12</f>
        <v>1098666.6666666667</v>
      </c>
      <c r="E13" s="347">
        <f>+D13</f>
        <v>1098666.6666666667</v>
      </c>
      <c r="F13" s="347">
        <f t="shared" ref="F13:O14" si="3">+E13</f>
        <v>1098666.6666666667</v>
      </c>
      <c r="G13" s="347">
        <f t="shared" si="3"/>
        <v>1098666.6666666667</v>
      </c>
      <c r="H13" s="347">
        <f t="shared" si="3"/>
        <v>1098666.6666666667</v>
      </c>
      <c r="I13" s="347">
        <f t="shared" si="3"/>
        <v>1098666.6666666667</v>
      </c>
      <c r="J13" s="347">
        <f t="shared" si="3"/>
        <v>1098666.6666666667</v>
      </c>
      <c r="K13" s="347">
        <f t="shared" si="3"/>
        <v>1098666.6666666667</v>
      </c>
      <c r="L13" s="347">
        <f t="shared" si="3"/>
        <v>1098666.6666666667</v>
      </c>
      <c r="M13" s="347">
        <f t="shared" si="3"/>
        <v>1098666.6666666667</v>
      </c>
      <c r="N13" s="347">
        <f t="shared" si="3"/>
        <v>1098666.6666666667</v>
      </c>
      <c r="O13" s="347">
        <f t="shared" si="3"/>
        <v>1098666.6666666667</v>
      </c>
      <c r="P13" s="343"/>
    </row>
    <row r="14" spans="1:16" s="344" customFormat="1" ht="9.1999999999999993" x14ac:dyDescent="0.15">
      <c r="A14" s="345" t="s">
        <v>67</v>
      </c>
      <c r="B14" s="346" t="s">
        <v>68</v>
      </c>
      <c r="C14" s="347">
        <f>+PE!C12</f>
        <v>0</v>
      </c>
      <c r="D14" s="347">
        <f>+C14/12</f>
        <v>0</v>
      </c>
      <c r="E14" s="347">
        <f>+D14</f>
        <v>0</v>
      </c>
      <c r="F14" s="347">
        <f t="shared" si="3"/>
        <v>0</v>
      </c>
      <c r="G14" s="347">
        <f t="shared" si="3"/>
        <v>0</v>
      </c>
      <c r="H14" s="347">
        <f t="shared" si="3"/>
        <v>0</v>
      </c>
      <c r="I14" s="347">
        <f t="shared" si="3"/>
        <v>0</v>
      </c>
      <c r="J14" s="347">
        <f t="shared" si="3"/>
        <v>0</v>
      </c>
      <c r="K14" s="347">
        <f t="shared" si="3"/>
        <v>0</v>
      </c>
      <c r="L14" s="347">
        <f t="shared" si="3"/>
        <v>0</v>
      </c>
      <c r="M14" s="347">
        <f t="shared" si="3"/>
        <v>0</v>
      </c>
      <c r="N14" s="347">
        <f t="shared" si="3"/>
        <v>0</v>
      </c>
      <c r="O14" s="347">
        <f t="shared" si="3"/>
        <v>0</v>
      </c>
      <c r="P14" s="343"/>
    </row>
    <row r="15" spans="1:16" s="344" customFormat="1" ht="9.1999999999999993" x14ac:dyDescent="0.15">
      <c r="A15" s="340" t="s">
        <v>73</v>
      </c>
      <c r="B15" s="341" t="s">
        <v>2</v>
      </c>
      <c r="C15" s="342">
        <f t="shared" ref="C15:O15" si="4">SUM(C16:C24)</f>
        <v>702900</v>
      </c>
      <c r="D15" s="342">
        <f t="shared" si="4"/>
        <v>58575</v>
      </c>
      <c r="E15" s="342">
        <f t="shared" si="4"/>
        <v>58575</v>
      </c>
      <c r="F15" s="342">
        <f t="shared" si="4"/>
        <v>58575</v>
      </c>
      <c r="G15" s="342">
        <f t="shared" si="4"/>
        <v>58575</v>
      </c>
      <c r="H15" s="342">
        <f t="shared" si="4"/>
        <v>58575</v>
      </c>
      <c r="I15" s="342">
        <f t="shared" si="4"/>
        <v>58575</v>
      </c>
      <c r="J15" s="342">
        <f t="shared" si="4"/>
        <v>58575</v>
      </c>
      <c r="K15" s="342">
        <f t="shared" si="4"/>
        <v>58575</v>
      </c>
      <c r="L15" s="342">
        <f t="shared" si="4"/>
        <v>58575</v>
      </c>
      <c r="M15" s="342">
        <f t="shared" si="4"/>
        <v>58575</v>
      </c>
      <c r="N15" s="342">
        <f t="shared" si="4"/>
        <v>58575</v>
      </c>
      <c r="O15" s="342">
        <f t="shared" si="4"/>
        <v>58575</v>
      </c>
      <c r="P15" s="343"/>
    </row>
    <row r="16" spans="1:16" s="344" customFormat="1" ht="9.1999999999999993" x14ac:dyDescent="0.15">
      <c r="A16" s="345" t="s">
        <v>74</v>
      </c>
      <c r="B16" s="346" t="s">
        <v>75</v>
      </c>
      <c r="C16" s="347">
        <f>+PE!C14</f>
        <v>0</v>
      </c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3"/>
    </row>
    <row r="17" spans="1:16" s="344" customFormat="1" ht="9.1999999999999993" x14ac:dyDescent="0.15">
      <c r="A17" s="345" t="s">
        <v>76</v>
      </c>
      <c r="B17" s="346" t="s">
        <v>77</v>
      </c>
      <c r="C17" s="347">
        <f>+PE!C15</f>
        <v>0</v>
      </c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3"/>
    </row>
    <row r="18" spans="1:16" s="344" customFormat="1" ht="9.1999999999999993" x14ac:dyDescent="0.15">
      <c r="A18" s="345" t="s">
        <v>78</v>
      </c>
      <c r="B18" s="346" t="s">
        <v>79</v>
      </c>
      <c r="C18" s="347">
        <f>+PE!C16</f>
        <v>54000</v>
      </c>
      <c r="D18" s="347">
        <f>+C18/12</f>
        <v>4500</v>
      </c>
      <c r="E18" s="347">
        <f>+D18</f>
        <v>4500</v>
      </c>
      <c r="F18" s="347">
        <f t="shared" ref="F18:O18" si="5">+E18</f>
        <v>4500</v>
      </c>
      <c r="G18" s="347">
        <f t="shared" si="5"/>
        <v>4500</v>
      </c>
      <c r="H18" s="347">
        <f t="shared" si="5"/>
        <v>4500</v>
      </c>
      <c r="I18" s="347">
        <f t="shared" si="5"/>
        <v>4500</v>
      </c>
      <c r="J18" s="347">
        <f t="shared" si="5"/>
        <v>4500</v>
      </c>
      <c r="K18" s="347">
        <f t="shared" si="5"/>
        <v>4500</v>
      </c>
      <c r="L18" s="347">
        <f t="shared" si="5"/>
        <v>4500</v>
      </c>
      <c r="M18" s="347">
        <f t="shared" si="5"/>
        <v>4500</v>
      </c>
      <c r="N18" s="347">
        <f t="shared" si="5"/>
        <v>4500</v>
      </c>
      <c r="O18" s="347">
        <f t="shared" si="5"/>
        <v>4500</v>
      </c>
      <c r="P18" s="343"/>
    </row>
    <row r="19" spans="1:16" s="344" customFormat="1" ht="9.1999999999999993" x14ac:dyDescent="0.15">
      <c r="A19" s="345" t="s">
        <v>80</v>
      </c>
      <c r="B19" s="346" t="s">
        <v>81</v>
      </c>
      <c r="C19" s="347">
        <f>+PE!C17</f>
        <v>0</v>
      </c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3"/>
    </row>
    <row r="20" spans="1:16" s="344" customFormat="1" ht="9.1999999999999993" x14ac:dyDescent="0.15">
      <c r="A20" s="345" t="s">
        <v>82</v>
      </c>
      <c r="B20" s="346" t="s">
        <v>83</v>
      </c>
      <c r="C20" s="347">
        <f>+PE!C18</f>
        <v>648900</v>
      </c>
      <c r="D20" s="347">
        <f>+C20/12</f>
        <v>54075</v>
      </c>
      <c r="E20" s="347">
        <f>+D20</f>
        <v>54075</v>
      </c>
      <c r="F20" s="347">
        <f t="shared" ref="F20:O20" si="6">+E20</f>
        <v>54075</v>
      </c>
      <c r="G20" s="347">
        <f t="shared" si="6"/>
        <v>54075</v>
      </c>
      <c r="H20" s="347">
        <f t="shared" si="6"/>
        <v>54075</v>
      </c>
      <c r="I20" s="347">
        <f t="shared" si="6"/>
        <v>54075</v>
      </c>
      <c r="J20" s="347">
        <f t="shared" si="6"/>
        <v>54075</v>
      </c>
      <c r="K20" s="347">
        <f t="shared" si="6"/>
        <v>54075</v>
      </c>
      <c r="L20" s="347">
        <f t="shared" si="6"/>
        <v>54075</v>
      </c>
      <c r="M20" s="347">
        <f t="shared" si="6"/>
        <v>54075</v>
      </c>
      <c r="N20" s="347">
        <f t="shared" si="6"/>
        <v>54075</v>
      </c>
      <c r="O20" s="347">
        <f t="shared" si="6"/>
        <v>54075</v>
      </c>
      <c r="P20" s="343"/>
    </row>
    <row r="21" spans="1:16" s="344" customFormat="1" ht="9.1999999999999993" x14ac:dyDescent="0.15">
      <c r="A21" s="345" t="s">
        <v>84</v>
      </c>
      <c r="B21" s="346" t="s">
        <v>85</v>
      </c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3"/>
    </row>
    <row r="22" spans="1:16" s="344" customFormat="1" ht="9.1999999999999993" x14ac:dyDescent="0.15">
      <c r="A22" s="345" t="s">
        <v>86</v>
      </c>
      <c r="B22" s="346" t="s">
        <v>87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3"/>
    </row>
    <row r="23" spans="1:16" s="344" customFormat="1" ht="18.350000000000001" x14ac:dyDescent="0.15">
      <c r="A23" s="345" t="s">
        <v>88</v>
      </c>
      <c r="B23" s="346" t="s">
        <v>89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3"/>
    </row>
    <row r="24" spans="1:16" s="344" customFormat="1" ht="18.350000000000001" x14ac:dyDescent="0.15">
      <c r="A24" s="345" t="s">
        <v>90</v>
      </c>
      <c r="B24" s="346" t="s">
        <v>91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3"/>
    </row>
    <row r="25" spans="1:16" s="344" customFormat="1" ht="9.1999999999999993" x14ac:dyDescent="0.15">
      <c r="A25" s="340" t="s">
        <v>92</v>
      </c>
      <c r="B25" s="341" t="s">
        <v>3</v>
      </c>
      <c r="C25" s="342">
        <f>SUM(C26:C40)</f>
        <v>2115710</v>
      </c>
      <c r="D25" s="342">
        <f t="shared" ref="D25:O25" si="7">SUM(D26:D40)</f>
        <v>176309.16666666669</v>
      </c>
      <c r="E25" s="342">
        <f t="shared" si="7"/>
        <v>176309.16666666669</v>
      </c>
      <c r="F25" s="342">
        <f t="shared" si="7"/>
        <v>176309.16666666669</v>
      </c>
      <c r="G25" s="342">
        <f t="shared" si="7"/>
        <v>176309.16666666669</v>
      </c>
      <c r="H25" s="342">
        <f t="shared" si="7"/>
        <v>176309.16666666669</v>
      </c>
      <c r="I25" s="342">
        <f t="shared" si="7"/>
        <v>176309.16666666669</v>
      </c>
      <c r="J25" s="342">
        <f t="shared" si="7"/>
        <v>176309.16666666669</v>
      </c>
      <c r="K25" s="342">
        <f t="shared" si="7"/>
        <v>176309.16666666669</v>
      </c>
      <c r="L25" s="342">
        <f t="shared" si="7"/>
        <v>176309.16666666669</v>
      </c>
      <c r="M25" s="342">
        <f t="shared" si="7"/>
        <v>176309.16666666669</v>
      </c>
      <c r="N25" s="342">
        <f t="shared" si="7"/>
        <v>176309.16666666669</v>
      </c>
      <c r="O25" s="342">
        <f t="shared" si="7"/>
        <v>176309.16666666669</v>
      </c>
      <c r="P25" s="343"/>
    </row>
    <row r="26" spans="1:16" s="344" customFormat="1" ht="9.1999999999999993" x14ac:dyDescent="0.15">
      <c r="A26" s="345" t="s">
        <v>93</v>
      </c>
      <c r="B26" s="346" t="s">
        <v>94</v>
      </c>
      <c r="C26" s="347">
        <f>+PE!C24</f>
        <v>0</v>
      </c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3"/>
    </row>
    <row r="27" spans="1:16" s="344" customFormat="1" ht="9.1999999999999993" x14ac:dyDescent="0.15">
      <c r="A27" s="345" t="s">
        <v>95</v>
      </c>
      <c r="B27" s="346" t="s">
        <v>96</v>
      </c>
      <c r="C27" s="347">
        <f>+PE!C25</f>
        <v>0</v>
      </c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3"/>
    </row>
    <row r="28" spans="1:16" s="344" customFormat="1" ht="9.1999999999999993" x14ac:dyDescent="0.15">
      <c r="A28" s="345" t="s">
        <v>97</v>
      </c>
      <c r="B28" s="346" t="s">
        <v>98</v>
      </c>
      <c r="C28" s="347">
        <f>+PE!C26</f>
        <v>0</v>
      </c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3"/>
    </row>
    <row r="29" spans="1:16" s="344" customFormat="1" ht="9.1999999999999993" x14ac:dyDescent="0.15">
      <c r="A29" s="345" t="s">
        <v>99</v>
      </c>
      <c r="B29" s="346" t="s">
        <v>100</v>
      </c>
      <c r="C29" s="347">
        <f>+PE!C27</f>
        <v>0</v>
      </c>
      <c r="D29" s="347">
        <f>+C29/12</f>
        <v>0</v>
      </c>
      <c r="E29" s="347">
        <f>+D29</f>
        <v>0</v>
      </c>
      <c r="F29" s="347">
        <f t="shared" ref="F29:O31" si="8">+E29</f>
        <v>0</v>
      </c>
      <c r="G29" s="347">
        <f t="shared" si="8"/>
        <v>0</v>
      </c>
      <c r="H29" s="347">
        <f t="shared" si="8"/>
        <v>0</v>
      </c>
      <c r="I29" s="347">
        <f t="shared" si="8"/>
        <v>0</v>
      </c>
      <c r="J29" s="347">
        <f t="shared" si="8"/>
        <v>0</v>
      </c>
      <c r="K29" s="347">
        <f t="shared" si="8"/>
        <v>0</v>
      </c>
      <c r="L29" s="347">
        <f t="shared" si="8"/>
        <v>0</v>
      </c>
      <c r="M29" s="347">
        <f t="shared" si="8"/>
        <v>0</v>
      </c>
      <c r="N29" s="347">
        <f t="shared" si="8"/>
        <v>0</v>
      </c>
      <c r="O29" s="347">
        <f t="shared" si="8"/>
        <v>0</v>
      </c>
      <c r="P29" s="343"/>
    </row>
    <row r="30" spans="1:16" s="344" customFormat="1" ht="9.1999999999999993" x14ac:dyDescent="0.15">
      <c r="A30" s="345" t="s">
        <v>101</v>
      </c>
      <c r="B30" s="346" t="s">
        <v>102</v>
      </c>
      <c r="C30" s="347">
        <f>+PE!C28</f>
        <v>0</v>
      </c>
      <c r="D30" s="347">
        <f>+C30/12</f>
        <v>0</v>
      </c>
      <c r="E30" s="347">
        <f>+D30</f>
        <v>0</v>
      </c>
      <c r="F30" s="347">
        <f t="shared" si="8"/>
        <v>0</v>
      </c>
      <c r="G30" s="347">
        <f t="shared" si="8"/>
        <v>0</v>
      </c>
      <c r="H30" s="347">
        <f t="shared" si="8"/>
        <v>0</v>
      </c>
      <c r="I30" s="347">
        <f t="shared" si="8"/>
        <v>0</v>
      </c>
      <c r="J30" s="347">
        <f t="shared" si="8"/>
        <v>0</v>
      </c>
      <c r="K30" s="347">
        <f t="shared" si="8"/>
        <v>0</v>
      </c>
      <c r="L30" s="347">
        <f t="shared" si="8"/>
        <v>0</v>
      </c>
      <c r="M30" s="347">
        <f t="shared" si="8"/>
        <v>0</v>
      </c>
      <c r="N30" s="347">
        <f t="shared" si="8"/>
        <v>0</v>
      </c>
      <c r="O30" s="347">
        <f t="shared" si="8"/>
        <v>0</v>
      </c>
      <c r="P30" s="343"/>
    </row>
    <row r="31" spans="1:16" s="344" customFormat="1" ht="9.1999999999999993" x14ac:dyDescent="0.15">
      <c r="A31" s="345" t="s">
        <v>103</v>
      </c>
      <c r="B31" s="346" t="s">
        <v>104</v>
      </c>
      <c r="C31" s="347">
        <f>+PE!C29</f>
        <v>2015710</v>
      </c>
      <c r="D31" s="347">
        <f>+C31/12</f>
        <v>167975.83333333334</v>
      </c>
      <c r="E31" s="347">
        <f>+D31</f>
        <v>167975.83333333334</v>
      </c>
      <c r="F31" s="347">
        <f t="shared" si="8"/>
        <v>167975.83333333334</v>
      </c>
      <c r="G31" s="347">
        <f t="shared" si="8"/>
        <v>167975.83333333334</v>
      </c>
      <c r="H31" s="347">
        <f t="shared" si="8"/>
        <v>167975.83333333334</v>
      </c>
      <c r="I31" s="347">
        <f t="shared" si="8"/>
        <v>167975.83333333334</v>
      </c>
      <c r="J31" s="347">
        <f t="shared" si="8"/>
        <v>167975.83333333334</v>
      </c>
      <c r="K31" s="347">
        <f t="shared" si="8"/>
        <v>167975.83333333334</v>
      </c>
      <c r="L31" s="347">
        <f t="shared" si="8"/>
        <v>167975.83333333334</v>
      </c>
      <c r="M31" s="347">
        <f t="shared" si="8"/>
        <v>167975.83333333334</v>
      </c>
      <c r="N31" s="347">
        <f t="shared" si="8"/>
        <v>167975.83333333334</v>
      </c>
      <c r="O31" s="347">
        <f t="shared" si="8"/>
        <v>167975.83333333334</v>
      </c>
      <c r="P31" s="343"/>
    </row>
    <row r="32" spans="1:16" s="344" customFormat="1" ht="9.1999999999999993" x14ac:dyDescent="0.15">
      <c r="A32" s="345" t="s">
        <v>105</v>
      </c>
      <c r="B32" s="346" t="s">
        <v>106</v>
      </c>
      <c r="C32" s="347">
        <f>+PE!C30</f>
        <v>0</v>
      </c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3"/>
    </row>
    <row r="33" spans="1:16" s="344" customFormat="1" ht="9.1999999999999993" x14ac:dyDescent="0.15">
      <c r="A33" s="345" t="s">
        <v>107</v>
      </c>
      <c r="B33" s="346" t="s">
        <v>108</v>
      </c>
      <c r="C33" s="347">
        <f>+PE!C31</f>
        <v>0</v>
      </c>
      <c r="D33" s="347">
        <f>+C33/12</f>
        <v>0</v>
      </c>
      <c r="E33" s="347">
        <f>+D33</f>
        <v>0</v>
      </c>
      <c r="F33" s="347">
        <f t="shared" ref="F33:O34" si="9">+E33</f>
        <v>0</v>
      </c>
      <c r="G33" s="347">
        <f t="shared" si="9"/>
        <v>0</v>
      </c>
      <c r="H33" s="347">
        <f t="shared" si="9"/>
        <v>0</v>
      </c>
      <c r="I33" s="347">
        <f t="shared" si="9"/>
        <v>0</v>
      </c>
      <c r="J33" s="347">
        <f t="shared" si="9"/>
        <v>0</v>
      </c>
      <c r="K33" s="347">
        <f t="shared" si="9"/>
        <v>0</v>
      </c>
      <c r="L33" s="347">
        <f t="shared" si="9"/>
        <v>0</v>
      </c>
      <c r="M33" s="347">
        <f t="shared" si="9"/>
        <v>0</v>
      </c>
      <c r="N33" s="347">
        <f t="shared" si="9"/>
        <v>0</v>
      </c>
      <c r="O33" s="347">
        <f t="shared" si="9"/>
        <v>0</v>
      </c>
      <c r="P33" s="343"/>
    </row>
    <row r="34" spans="1:16" s="344" customFormat="1" ht="9.1999999999999993" x14ac:dyDescent="0.15">
      <c r="A34" s="345" t="s">
        <v>109</v>
      </c>
      <c r="B34" s="346" t="s">
        <v>110</v>
      </c>
      <c r="C34" s="347">
        <f>+PE!C32</f>
        <v>0</v>
      </c>
      <c r="D34" s="347">
        <f>+C34/12</f>
        <v>0</v>
      </c>
      <c r="E34" s="347">
        <f>+D34</f>
        <v>0</v>
      </c>
      <c r="F34" s="347">
        <f t="shared" si="9"/>
        <v>0</v>
      </c>
      <c r="G34" s="347">
        <f t="shared" si="9"/>
        <v>0</v>
      </c>
      <c r="H34" s="347">
        <f t="shared" si="9"/>
        <v>0</v>
      </c>
      <c r="I34" s="347">
        <f t="shared" si="9"/>
        <v>0</v>
      </c>
      <c r="J34" s="347">
        <f t="shared" si="9"/>
        <v>0</v>
      </c>
      <c r="K34" s="347">
        <f t="shared" si="9"/>
        <v>0</v>
      </c>
      <c r="L34" s="347">
        <f t="shared" si="9"/>
        <v>0</v>
      </c>
      <c r="M34" s="347">
        <f t="shared" si="9"/>
        <v>0</v>
      </c>
      <c r="N34" s="347">
        <f t="shared" si="9"/>
        <v>0</v>
      </c>
      <c r="O34" s="347">
        <f t="shared" si="9"/>
        <v>0</v>
      </c>
      <c r="P34" s="343"/>
    </row>
    <row r="35" spans="1:16" s="344" customFormat="1" ht="9.1999999999999993" x14ac:dyDescent="0.15">
      <c r="A35" s="345" t="s">
        <v>111</v>
      </c>
      <c r="B35" s="346" t="s">
        <v>112</v>
      </c>
      <c r="C35" s="347">
        <f>+PE!C33</f>
        <v>0</v>
      </c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3"/>
    </row>
    <row r="36" spans="1:16" s="344" customFormat="1" ht="9.1999999999999993" x14ac:dyDescent="0.15">
      <c r="A36" s="345" t="s">
        <v>113</v>
      </c>
      <c r="B36" s="346" t="s">
        <v>114</v>
      </c>
      <c r="C36" s="347">
        <f>+PE!C34</f>
        <v>100000</v>
      </c>
      <c r="D36" s="347">
        <f>+C36/12</f>
        <v>8333.3333333333339</v>
      </c>
      <c r="E36" s="347">
        <f>+D36</f>
        <v>8333.3333333333339</v>
      </c>
      <c r="F36" s="347">
        <f t="shared" ref="F36:O36" si="10">+E36</f>
        <v>8333.3333333333339</v>
      </c>
      <c r="G36" s="347">
        <f t="shared" si="10"/>
        <v>8333.3333333333339</v>
      </c>
      <c r="H36" s="347">
        <f t="shared" si="10"/>
        <v>8333.3333333333339</v>
      </c>
      <c r="I36" s="347">
        <f t="shared" si="10"/>
        <v>8333.3333333333339</v>
      </c>
      <c r="J36" s="347">
        <f t="shared" si="10"/>
        <v>8333.3333333333339</v>
      </c>
      <c r="K36" s="347">
        <f t="shared" si="10"/>
        <v>8333.3333333333339</v>
      </c>
      <c r="L36" s="347">
        <f t="shared" si="10"/>
        <v>8333.3333333333339</v>
      </c>
      <c r="M36" s="347">
        <f t="shared" si="10"/>
        <v>8333.3333333333339</v>
      </c>
      <c r="N36" s="347">
        <f t="shared" si="10"/>
        <v>8333.3333333333339</v>
      </c>
      <c r="O36" s="347">
        <f t="shared" si="10"/>
        <v>8333.3333333333339</v>
      </c>
      <c r="P36" s="343"/>
    </row>
    <row r="37" spans="1:16" s="344" customFormat="1" ht="9.1999999999999993" x14ac:dyDescent="0.15">
      <c r="A37" s="345" t="s">
        <v>123</v>
      </c>
      <c r="B37" s="346" t="s">
        <v>124</v>
      </c>
      <c r="C37" s="347">
        <f>+PE!C35</f>
        <v>0</v>
      </c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3"/>
    </row>
    <row r="38" spans="1:16" s="344" customFormat="1" ht="9.1999999999999993" x14ac:dyDescent="0.15">
      <c r="A38" s="345" t="s">
        <v>125</v>
      </c>
      <c r="B38" s="346" t="s">
        <v>126</v>
      </c>
      <c r="C38" s="347">
        <f>+PE!C36</f>
        <v>0</v>
      </c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3"/>
    </row>
    <row r="39" spans="1:16" s="344" customFormat="1" ht="18.350000000000001" x14ac:dyDescent="0.15">
      <c r="A39" s="345" t="s">
        <v>127</v>
      </c>
      <c r="B39" s="346" t="s">
        <v>128</v>
      </c>
      <c r="C39" s="347">
        <f>+PE!C37</f>
        <v>0</v>
      </c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3"/>
    </row>
    <row r="40" spans="1:16" s="344" customFormat="1" ht="9.1999999999999993" x14ac:dyDescent="0.15">
      <c r="A40" s="345" t="s">
        <v>129</v>
      </c>
      <c r="B40" s="346" t="s">
        <v>130</v>
      </c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3"/>
    </row>
    <row r="41" spans="1:16" s="344" customFormat="1" ht="9.1999999999999993" x14ac:dyDescent="0.15">
      <c r="A41" s="340">
        <v>1400</v>
      </c>
      <c r="B41" s="349" t="s">
        <v>4</v>
      </c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3"/>
    </row>
    <row r="42" spans="1:16" s="344" customFormat="1" ht="9.1999999999999993" x14ac:dyDescent="0.15">
      <c r="A42" s="340" t="s">
        <v>158</v>
      </c>
      <c r="B42" s="349" t="s">
        <v>159</v>
      </c>
      <c r="C42" s="342">
        <f>SUM(C43:C65)</f>
        <v>2600000</v>
      </c>
      <c r="D42" s="342">
        <f t="shared" ref="D42:O42" si="11">SUM(D43:D65)</f>
        <v>208333.33333333334</v>
      </c>
      <c r="E42" s="342">
        <f t="shared" si="11"/>
        <v>208333.33333333334</v>
      </c>
      <c r="F42" s="342">
        <f t="shared" si="11"/>
        <v>208333.33333333334</v>
      </c>
      <c r="G42" s="342">
        <f t="shared" si="11"/>
        <v>208333.33333333334</v>
      </c>
      <c r="H42" s="342">
        <f t="shared" si="11"/>
        <v>208333.33333333334</v>
      </c>
      <c r="I42" s="342">
        <f t="shared" si="11"/>
        <v>208333.33333333334</v>
      </c>
      <c r="J42" s="342">
        <f t="shared" si="11"/>
        <v>208333.33333333334</v>
      </c>
      <c r="K42" s="342">
        <f t="shared" si="11"/>
        <v>208333.33333333334</v>
      </c>
      <c r="L42" s="342">
        <f t="shared" si="11"/>
        <v>208333.33333333334</v>
      </c>
      <c r="M42" s="342">
        <f t="shared" si="11"/>
        <v>208333.33333333334</v>
      </c>
      <c r="N42" s="342">
        <f t="shared" si="11"/>
        <v>208333.33333333334</v>
      </c>
      <c r="O42" s="342">
        <f t="shared" si="11"/>
        <v>208333.33333333334</v>
      </c>
      <c r="P42" s="343"/>
    </row>
    <row r="43" spans="1:16" s="344" customFormat="1" ht="9.1999999999999993" x14ac:dyDescent="0.15">
      <c r="A43" s="345" t="s">
        <v>160</v>
      </c>
      <c r="B43" s="350" t="s">
        <v>161</v>
      </c>
      <c r="C43" s="347">
        <f>+PE!C41</f>
        <v>0</v>
      </c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3"/>
    </row>
    <row r="44" spans="1:16" s="344" customFormat="1" ht="9.1999999999999993" x14ac:dyDescent="0.15">
      <c r="A44" s="345" t="s">
        <v>162</v>
      </c>
      <c r="B44" s="346" t="s">
        <v>163</v>
      </c>
      <c r="C44" s="347">
        <f>+PE!C42</f>
        <v>0</v>
      </c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3"/>
    </row>
    <row r="45" spans="1:16" s="344" customFormat="1" ht="9.1999999999999993" x14ac:dyDescent="0.15">
      <c r="A45" s="345" t="s">
        <v>164</v>
      </c>
      <c r="B45" s="346" t="s">
        <v>165</v>
      </c>
      <c r="C45" s="347">
        <f>+PE!C43</f>
        <v>0</v>
      </c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3"/>
    </row>
    <row r="46" spans="1:16" s="344" customFormat="1" ht="9.1999999999999993" x14ac:dyDescent="0.15">
      <c r="A46" s="345" t="s">
        <v>166</v>
      </c>
      <c r="B46" s="346" t="s">
        <v>167</v>
      </c>
      <c r="C46" s="347">
        <f>+PE!C44</f>
        <v>2500000</v>
      </c>
      <c r="D46" s="347">
        <f>+C46/12</f>
        <v>208333.33333333334</v>
      </c>
      <c r="E46" s="347">
        <f>+D46</f>
        <v>208333.33333333334</v>
      </c>
      <c r="F46" s="347">
        <f t="shared" ref="F46:O46" si="12">+E46</f>
        <v>208333.33333333334</v>
      </c>
      <c r="G46" s="347">
        <f t="shared" si="12"/>
        <v>208333.33333333334</v>
      </c>
      <c r="H46" s="347">
        <f t="shared" si="12"/>
        <v>208333.33333333334</v>
      </c>
      <c r="I46" s="347">
        <f t="shared" si="12"/>
        <v>208333.33333333334</v>
      </c>
      <c r="J46" s="347">
        <f t="shared" si="12"/>
        <v>208333.33333333334</v>
      </c>
      <c r="K46" s="347">
        <f t="shared" si="12"/>
        <v>208333.33333333334</v>
      </c>
      <c r="L46" s="347">
        <f t="shared" si="12"/>
        <v>208333.33333333334</v>
      </c>
      <c r="M46" s="347">
        <f t="shared" si="12"/>
        <v>208333.33333333334</v>
      </c>
      <c r="N46" s="347">
        <f t="shared" si="12"/>
        <v>208333.33333333334</v>
      </c>
      <c r="O46" s="347">
        <f t="shared" si="12"/>
        <v>208333.33333333334</v>
      </c>
      <c r="P46" s="343"/>
    </row>
    <row r="47" spans="1:16" s="344" customFormat="1" ht="9.1999999999999993" x14ac:dyDescent="0.15">
      <c r="A47" s="345" t="s">
        <v>168</v>
      </c>
      <c r="B47" s="346" t="s">
        <v>169</v>
      </c>
      <c r="C47" s="347">
        <f>+PE!C45</f>
        <v>0</v>
      </c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3"/>
    </row>
    <row r="48" spans="1:16" s="344" customFormat="1" ht="9.1999999999999993" x14ac:dyDescent="0.15">
      <c r="A48" s="345" t="s">
        <v>170</v>
      </c>
      <c r="B48" s="346" t="s">
        <v>171</v>
      </c>
      <c r="C48" s="347">
        <f>+PE!C46</f>
        <v>0</v>
      </c>
      <c r="D48" s="347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3"/>
    </row>
    <row r="49" spans="1:16" s="344" customFormat="1" ht="9.1999999999999993" x14ac:dyDescent="0.15">
      <c r="A49" s="345" t="s">
        <v>172</v>
      </c>
      <c r="B49" s="346" t="s">
        <v>173</v>
      </c>
      <c r="C49" s="347">
        <f>+PE!C47</f>
        <v>0</v>
      </c>
      <c r="D49" s="347"/>
      <c r="E49" s="347"/>
      <c r="F49" s="347"/>
      <c r="G49" s="347"/>
      <c r="H49" s="347"/>
      <c r="I49" s="347"/>
      <c r="J49" s="347"/>
      <c r="K49" s="347"/>
      <c r="L49" s="347"/>
      <c r="M49" s="347"/>
      <c r="N49" s="347"/>
      <c r="O49" s="347"/>
      <c r="P49" s="343"/>
    </row>
    <row r="50" spans="1:16" s="344" customFormat="1" ht="9.1999999999999993" x14ac:dyDescent="0.15">
      <c r="A50" s="345" t="s">
        <v>174</v>
      </c>
      <c r="B50" s="346" t="s">
        <v>175</v>
      </c>
      <c r="C50" s="347">
        <f>+PE!C48</f>
        <v>0</v>
      </c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3"/>
    </row>
    <row r="51" spans="1:16" s="344" customFormat="1" ht="9.1999999999999993" x14ac:dyDescent="0.15">
      <c r="A51" s="345" t="s">
        <v>182</v>
      </c>
      <c r="B51" s="346" t="s">
        <v>183</v>
      </c>
      <c r="C51" s="347">
        <f>+PE!C49</f>
        <v>0</v>
      </c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3"/>
    </row>
    <row r="52" spans="1:16" s="344" customFormat="1" ht="9.1999999999999993" x14ac:dyDescent="0.15">
      <c r="A52" s="345" t="s">
        <v>184</v>
      </c>
      <c r="B52" s="346" t="s">
        <v>185</v>
      </c>
      <c r="C52" s="347">
        <f>+PE!C50</f>
        <v>100000</v>
      </c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3"/>
    </row>
    <row r="53" spans="1:16" s="344" customFormat="1" ht="9.1999999999999993" x14ac:dyDescent="0.15">
      <c r="A53" s="345" t="s">
        <v>186</v>
      </c>
      <c r="B53" s="346" t="s">
        <v>187</v>
      </c>
      <c r="C53" s="347">
        <f>+PE!C51</f>
        <v>0</v>
      </c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3"/>
    </row>
    <row r="54" spans="1:16" s="344" customFormat="1" ht="9.1999999999999993" x14ac:dyDescent="0.15">
      <c r="A54" s="345" t="s">
        <v>188</v>
      </c>
      <c r="B54" s="346" t="s">
        <v>189</v>
      </c>
      <c r="C54" s="347">
        <f>+PE!C52</f>
        <v>0</v>
      </c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3"/>
    </row>
    <row r="55" spans="1:16" s="344" customFormat="1" ht="9.1999999999999993" x14ac:dyDescent="0.15">
      <c r="A55" s="345" t="s">
        <v>190</v>
      </c>
      <c r="B55" s="346" t="s">
        <v>191</v>
      </c>
      <c r="C55" s="347">
        <f>+PE!C53</f>
        <v>0</v>
      </c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3"/>
    </row>
    <row r="56" spans="1:16" s="344" customFormat="1" ht="9.1999999999999993" x14ac:dyDescent="0.15">
      <c r="A56" s="345" t="s">
        <v>192</v>
      </c>
      <c r="B56" s="346" t="s">
        <v>159</v>
      </c>
      <c r="C56" s="347">
        <f>+PE!C54</f>
        <v>0</v>
      </c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3"/>
    </row>
    <row r="57" spans="1:16" s="344" customFormat="1" ht="9.1999999999999993" x14ac:dyDescent="0.15">
      <c r="A57" s="345" t="s">
        <v>193</v>
      </c>
      <c r="B57" s="346" t="s">
        <v>194</v>
      </c>
      <c r="C57" s="347">
        <f>+PE!C55</f>
        <v>0</v>
      </c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3"/>
    </row>
    <row r="58" spans="1:16" s="344" customFormat="1" ht="9.1999999999999993" x14ac:dyDescent="0.15">
      <c r="A58" s="345" t="s">
        <v>195</v>
      </c>
      <c r="B58" s="346" t="s">
        <v>196</v>
      </c>
      <c r="C58" s="347">
        <f>+PE!C56</f>
        <v>0</v>
      </c>
      <c r="D58" s="347">
        <f>+C58/12</f>
        <v>0</v>
      </c>
      <c r="E58" s="347">
        <f>+D58</f>
        <v>0</v>
      </c>
      <c r="F58" s="347">
        <f t="shared" ref="F58:O58" si="13">+E58</f>
        <v>0</v>
      </c>
      <c r="G58" s="347">
        <f t="shared" si="13"/>
        <v>0</v>
      </c>
      <c r="H58" s="347">
        <f t="shared" si="13"/>
        <v>0</v>
      </c>
      <c r="I58" s="347">
        <f t="shared" si="13"/>
        <v>0</v>
      </c>
      <c r="J58" s="347">
        <f t="shared" si="13"/>
        <v>0</v>
      </c>
      <c r="K58" s="347">
        <f t="shared" si="13"/>
        <v>0</v>
      </c>
      <c r="L58" s="347">
        <f t="shared" si="13"/>
        <v>0</v>
      </c>
      <c r="M58" s="347">
        <f t="shared" si="13"/>
        <v>0</v>
      </c>
      <c r="N58" s="347">
        <f t="shared" si="13"/>
        <v>0</v>
      </c>
      <c r="O58" s="347">
        <f t="shared" si="13"/>
        <v>0</v>
      </c>
      <c r="P58" s="343"/>
    </row>
    <row r="59" spans="1:16" s="344" customFormat="1" ht="9.1999999999999993" x14ac:dyDescent="0.15">
      <c r="A59" s="340" t="s">
        <v>197</v>
      </c>
      <c r="B59" s="341" t="s">
        <v>5</v>
      </c>
      <c r="C59" s="342">
        <v>0</v>
      </c>
      <c r="D59" s="342">
        <v>0</v>
      </c>
      <c r="E59" s="342">
        <v>0</v>
      </c>
      <c r="F59" s="342">
        <v>0</v>
      </c>
      <c r="G59" s="342">
        <v>0</v>
      </c>
      <c r="H59" s="342">
        <v>0</v>
      </c>
      <c r="I59" s="342">
        <v>0</v>
      </c>
      <c r="J59" s="342">
        <v>0</v>
      </c>
      <c r="K59" s="342">
        <v>0</v>
      </c>
      <c r="L59" s="342">
        <v>0</v>
      </c>
      <c r="M59" s="342">
        <v>0</v>
      </c>
      <c r="N59" s="342">
        <v>0</v>
      </c>
      <c r="O59" s="342">
        <v>0</v>
      </c>
      <c r="P59" s="343"/>
    </row>
    <row r="60" spans="1:16" s="344" customFormat="1" ht="9.1999999999999993" x14ac:dyDescent="0.15">
      <c r="A60" s="345" t="s">
        <v>198</v>
      </c>
      <c r="B60" s="346" t="s">
        <v>199</v>
      </c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3"/>
    </row>
    <row r="61" spans="1:16" s="344" customFormat="1" ht="9.1999999999999993" x14ac:dyDescent="0.15">
      <c r="A61" s="345" t="s">
        <v>200</v>
      </c>
      <c r="B61" s="346" t="s">
        <v>201</v>
      </c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3"/>
    </row>
    <row r="62" spans="1:16" s="344" customFormat="1" ht="9.1999999999999993" x14ac:dyDescent="0.15">
      <c r="A62" s="345" t="s">
        <v>202</v>
      </c>
      <c r="B62" s="346" t="s">
        <v>203</v>
      </c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3"/>
    </row>
    <row r="63" spans="1:16" s="344" customFormat="1" ht="9.1999999999999993" x14ac:dyDescent="0.15">
      <c r="A63" s="340" t="s">
        <v>204</v>
      </c>
      <c r="B63" s="341" t="s">
        <v>6</v>
      </c>
      <c r="C63" s="351">
        <v>0</v>
      </c>
      <c r="D63" s="351">
        <v>0</v>
      </c>
      <c r="E63" s="351">
        <v>0</v>
      </c>
      <c r="F63" s="351">
        <v>0</v>
      </c>
      <c r="G63" s="351">
        <v>0</v>
      </c>
      <c r="H63" s="351">
        <v>0</v>
      </c>
      <c r="I63" s="351">
        <v>0</v>
      </c>
      <c r="J63" s="351">
        <v>0</v>
      </c>
      <c r="K63" s="351">
        <v>0</v>
      </c>
      <c r="L63" s="351">
        <v>0</v>
      </c>
      <c r="M63" s="351">
        <v>0</v>
      </c>
      <c r="N63" s="351">
        <v>0</v>
      </c>
      <c r="O63" s="351">
        <v>0</v>
      </c>
      <c r="P63" s="343"/>
    </row>
    <row r="64" spans="1:16" s="344" customFormat="1" ht="9.1999999999999993" x14ac:dyDescent="0.15">
      <c r="A64" s="345" t="s">
        <v>205</v>
      </c>
      <c r="B64" s="346" t="s">
        <v>206</v>
      </c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3"/>
    </row>
    <row r="65" spans="1:16" s="344" customFormat="1" ht="9.1999999999999993" x14ac:dyDescent="0.15">
      <c r="A65" s="345" t="s">
        <v>207</v>
      </c>
      <c r="B65" s="346" t="s">
        <v>208</v>
      </c>
      <c r="C65" s="347"/>
      <c r="D65" s="347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3"/>
    </row>
    <row r="66" spans="1:16" s="344" customFormat="1" ht="9.1999999999999993" x14ac:dyDescent="0.15">
      <c r="A66" s="335" t="s">
        <v>209</v>
      </c>
      <c r="B66" s="336" t="s">
        <v>7</v>
      </c>
      <c r="C66" s="337">
        <f>+C67+C84+C94+C111+C130+C146+C152+C163+C170</f>
        <v>4494065.4000000004</v>
      </c>
      <c r="D66" s="337">
        <f t="shared" ref="D66:O66" si="14">+D67+D84+D94+D111+D130+D146+D152+D163+D170</f>
        <v>370338.78333333333</v>
      </c>
      <c r="E66" s="337">
        <f t="shared" si="14"/>
        <v>370338.78333333333</v>
      </c>
      <c r="F66" s="337">
        <f t="shared" si="14"/>
        <v>370338.78333333333</v>
      </c>
      <c r="G66" s="337">
        <f t="shared" si="14"/>
        <v>370338.78333333333</v>
      </c>
      <c r="H66" s="337">
        <f t="shared" si="14"/>
        <v>370338.78333333333</v>
      </c>
      <c r="I66" s="337">
        <f t="shared" si="14"/>
        <v>370338.78333333333</v>
      </c>
      <c r="J66" s="337">
        <f t="shared" si="14"/>
        <v>370338.78333333333</v>
      </c>
      <c r="K66" s="337">
        <f t="shared" si="14"/>
        <v>370338.78333333333</v>
      </c>
      <c r="L66" s="337">
        <f t="shared" si="14"/>
        <v>370338.78333333333</v>
      </c>
      <c r="M66" s="337">
        <f t="shared" si="14"/>
        <v>370338.78333333333</v>
      </c>
      <c r="N66" s="337">
        <f t="shared" si="14"/>
        <v>370338.78333333333</v>
      </c>
      <c r="O66" s="337">
        <f t="shared" si="14"/>
        <v>370338.78333333333</v>
      </c>
      <c r="P66" s="343"/>
    </row>
    <row r="67" spans="1:16" s="344" customFormat="1" ht="18.350000000000001" x14ac:dyDescent="0.15">
      <c r="A67" s="340" t="s">
        <v>210</v>
      </c>
      <c r="B67" s="341" t="s">
        <v>211</v>
      </c>
      <c r="C67" s="342">
        <f>SUM(C68:C83)</f>
        <v>618065.4</v>
      </c>
      <c r="D67" s="342">
        <f t="shared" ref="D67:O67" si="15">SUM(D68:D83)</f>
        <v>47338.783333333333</v>
      </c>
      <c r="E67" s="342">
        <f t="shared" si="15"/>
        <v>47338.783333333333</v>
      </c>
      <c r="F67" s="342">
        <f t="shared" si="15"/>
        <v>47338.783333333333</v>
      </c>
      <c r="G67" s="342">
        <f t="shared" si="15"/>
        <v>47338.783333333333</v>
      </c>
      <c r="H67" s="342">
        <f t="shared" si="15"/>
        <v>47338.783333333333</v>
      </c>
      <c r="I67" s="342">
        <f t="shared" si="15"/>
        <v>47338.783333333333</v>
      </c>
      <c r="J67" s="342">
        <f t="shared" si="15"/>
        <v>47338.783333333333</v>
      </c>
      <c r="K67" s="342">
        <f t="shared" si="15"/>
        <v>47338.783333333333</v>
      </c>
      <c r="L67" s="342">
        <f t="shared" si="15"/>
        <v>47338.783333333333</v>
      </c>
      <c r="M67" s="342">
        <f t="shared" si="15"/>
        <v>47338.783333333333</v>
      </c>
      <c r="N67" s="342">
        <f t="shared" si="15"/>
        <v>47338.783333333333</v>
      </c>
      <c r="O67" s="342">
        <f t="shared" si="15"/>
        <v>47338.783333333333</v>
      </c>
      <c r="P67" s="343"/>
    </row>
    <row r="68" spans="1:16" s="344" customFormat="1" ht="9.1999999999999993" x14ac:dyDescent="0.15">
      <c r="A68" s="345" t="s">
        <v>212</v>
      </c>
      <c r="B68" s="346" t="s">
        <v>213</v>
      </c>
      <c r="C68" s="347">
        <f>+PE!C66</f>
        <v>0</v>
      </c>
      <c r="D68" s="347"/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3"/>
    </row>
    <row r="69" spans="1:16" s="344" customFormat="1" ht="9.1999999999999993" x14ac:dyDescent="0.15">
      <c r="A69" s="345" t="s">
        <v>214</v>
      </c>
      <c r="B69" s="346" t="s">
        <v>215</v>
      </c>
      <c r="C69" s="347">
        <f>+PE!C67</f>
        <v>308065.40000000002</v>
      </c>
      <c r="D69" s="347">
        <f>+C69/12</f>
        <v>25672.116666666669</v>
      </c>
      <c r="E69" s="347">
        <f>+D69</f>
        <v>25672.116666666669</v>
      </c>
      <c r="F69" s="347">
        <f t="shared" ref="F69:O69" si="16">+E69</f>
        <v>25672.116666666669</v>
      </c>
      <c r="G69" s="347">
        <f t="shared" si="16"/>
        <v>25672.116666666669</v>
      </c>
      <c r="H69" s="347">
        <f t="shared" si="16"/>
        <v>25672.116666666669</v>
      </c>
      <c r="I69" s="347">
        <f t="shared" si="16"/>
        <v>25672.116666666669</v>
      </c>
      <c r="J69" s="347">
        <f t="shared" si="16"/>
        <v>25672.116666666669</v>
      </c>
      <c r="K69" s="347">
        <f t="shared" si="16"/>
        <v>25672.116666666669</v>
      </c>
      <c r="L69" s="347">
        <f t="shared" si="16"/>
        <v>25672.116666666669</v>
      </c>
      <c r="M69" s="347">
        <f t="shared" si="16"/>
        <v>25672.116666666669</v>
      </c>
      <c r="N69" s="347">
        <f t="shared" si="16"/>
        <v>25672.116666666669</v>
      </c>
      <c r="O69" s="347">
        <f t="shared" si="16"/>
        <v>25672.116666666669</v>
      </c>
      <c r="P69" s="343"/>
    </row>
    <row r="70" spans="1:16" s="344" customFormat="1" ht="9.1999999999999993" x14ac:dyDescent="0.15">
      <c r="A70" s="345" t="s">
        <v>216</v>
      </c>
      <c r="B70" s="346" t="s">
        <v>217</v>
      </c>
      <c r="C70" s="347">
        <f>+PE!C68</f>
        <v>0</v>
      </c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3"/>
    </row>
    <row r="71" spans="1:16" s="344" customFormat="1" ht="9.1999999999999993" x14ac:dyDescent="0.15">
      <c r="A71" s="345" t="s">
        <v>218</v>
      </c>
      <c r="B71" s="346" t="s">
        <v>219</v>
      </c>
      <c r="C71" s="347">
        <f>+PE!C69</f>
        <v>70000</v>
      </c>
      <c r="D71" s="347">
        <f>+C71/12</f>
        <v>5833.333333333333</v>
      </c>
      <c r="E71" s="347">
        <f>+D71</f>
        <v>5833.333333333333</v>
      </c>
      <c r="F71" s="347">
        <f t="shared" ref="F71:O71" si="17">+E71</f>
        <v>5833.333333333333</v>
      </c>
      <c r="G71" s="347">
        <f t="shared" si="17"/>
        <v>5833.333333333333</v>
      </c>
      <c r="H71" s="347">
        <f t="shared" si="17"/>
        <v>5833.333333333333</v>
      </c>
      <c r="I71" s="347">
        <f t="shared" si="17"/>
        <v>5833.333333333333</v>
      </c>
      <c r="J71" s="347">
        <f t="shared" si="17"/>
        <v>5833.333333333333</v>
      </c>
      <c r="K71" s="347">
        <f t="shared" si="17"/>
        <v>5833.333333333333</v>
      </c>
      <c r="L71" s="347">
        <f t="shared" si="17"/>
        <v>5833.333333333333</v>
      </c>
      <c r="M71" s="347">
        <f t="shared" si="17"/>
        <v>5833.333333333333</v>
      </c>
      <c r="N71" s="347">
        <f t="shared" si="17"/>
        <v>5833.333333333333</v>
      </c>
      <c r="O71" s="347">
        <f t="shared" si="17"/>
        <v>5833.333333333333</v>
      </c>
      <c r="P71" s="343"/>
    </row>
    <row r="72" spans="1:16" s="344" customFormat="1" ht="9.1999999999999993" x14ac:dyDescent="0.15">
      <c r="A72" s="345" t="s">
        <v>220</v>
      </c>
      <c r="B72" s="346" t="s">
        <v>221</v>
      </c>
      <c r="C72" s="347">
        <f>+PE!C70</f>
        <v>0</v>
      </c>
      <c r="D72" s="347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3"/>
    </row>
    <row r="73" spans="1:16" s="344" customFormat="1" ht="9.1999999999999993" x14ac:dyDescent="0.15">
      <c r="A73" s="345" t="s">
        <v>222</v>
      </c>
      <c r="B73" s="346" t="s">
        <v>223</v>
      </c>
      <c r="C73" s="347">
        <f>+PE!C71</f>
        <v>0</v>
      </c>
      <c r="D73" s="347">
        <f>+C73/12</f>
        <v>0</v>
      </c>
      <c r="E73" s="347">
        <f>+D73</f>
        <v>0</v>
      </c>
      <c r="F73" s="347">
        <f t="shared" ref="F73:O73" si="18">+E73</f>
        <v>0</v>
      </c>
      <c r="G73" s="347">
        <f t="shared" si="18"/>
        <v>0</v>
      </c>
      <c r="H73" s="347">
        <f t="shared" si="18"/>
        <v>0</v>
      </c>
      <c r="I73" s="347">
        <f t="shared" si="18"/>
        <v>0</v>
      </c>
      <c r="J73" s="347">
        <f t="shared" si="18"/>
        <v>0</v>
      </c>
      <c r="K73" s="347">
        <f t="shared" si="18"/>
        <v>0</v>
      </c>
      <c r="L73" s="347">
        <f t="shared" si="18"/>
        <v>0</v>
      </c>
      <c r="M73" s="347">
        <f t="shared" si="18"/>
        <v>0</v>
      </c>
      <c r="N73" s="347">
        <f t="shared" si="18"/>
        <v>0</v>
      </c>
      <c r="O73" s="347">
        <f t="shared" si="18"/>
        <v>0</v>
      </c>
      <c r="P73" s="343"/>
    </row>
    <row r="74" spans="1:16" s="344" customFormat="1" ht="18.350000000000001" x14ac:dyDescent="0.15">
      <c r="A74" s="345" t="s">
        <v>224</v>
      </c>
      <c r="B74" s="346" t="s">
        <v>225</v>
      </c>
      <c r="C74" s="347">
        <f>+PE!C72</f>
        <v>0</v>
      </c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3"/>
    </row>
    <row r="75" spans="1:16" s="344" customFormat="1" ht="18.350000000000001" x14ac:dyDescent="0.15">
      <c r="A75" s="345" t="s">
        <v>226</v>
      </c>
      <c r="B75" s="346" t="s">
        <v>227</v>
      </c>
      <c r="C75" s="347">
        <f>+PE!C73</f>
        <v>70000</v>
      </c>
      <c r="D75" s="347">
        <f>+C75/12</f>
        <v>5833.333333333333</v>
      </c>
      <c r="E75" s="347">
        <f>+D75</f>
        <v>5833.333333333333</v>
      </c>
      <c r="F75" s="347">
        <f t="shared" ref="F75:O75" si="19">+E75</f>
        <v>5833.333333333333</v>
      </c>
      <c r="G75" s="347">
        <f t="shared" si="19"/>
        <v>5833.333333333333</v>
      </c>
      <c r="H75" s="347">
        <f t="shared" si="19"/>
        <v>5833.333333333333</v>
      </c>
      <c r="I75" s="347">
        <f t="shared" si="19"/>
        <v>5833.333333333333</v>
      </c>
      <c r="J75" s="347">
        <f t="shared" si="19"/>
        <v>5833.333333333333</v>
      </c>
      <c r="K75" s="347">
        <f t="shared" si="19"/>
        <v>5833.333333333333</v>
      </c>
      <c r="L75" s="347">
        <f t="shared" si="19"/>
        <v>5833.333333333333</v>
      </c>
      <c r="M75" s="347">
        <f t="shared" si="19"/>
        <v>5833.333333333333</v>
      </c>
      <c r="N75" s="347">
        <f t="shared" si="19"/>
        <v>5833.333333333333</v>
      </c>
      <c r="O75" s="347">
        <f t="shared" si="19"/>
        <v>5833.333333333333</v>
      </c>
      <c r="P75" s="343"/>
    </row>
    <row r="76" spans="1:16" s="344" customFormat="1" ht="9.1999999999999993" x14ac:dyDescent="0.15">
      <c r="A76" s="345" t="s">
        <v>228</v>
      </c>
      <c r="B76" s="346" t="s">
        <v>229</v>
      </c>
      <c r="C76" s="347">
        <f>+PE!C74</f>
        <v>0</v>
      </c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3"/>
    </row>
    <row r="77" spans="1:16" s="344" customFormat="1" ht="9.1999999999999993" x14ac:dyDescent="0.15">
      <c r="A77" s="345" t="s">
        <v>230</v>
      </c>
      <c r="B77" s="346" t="s">
        <v>231</v>
      </c>
      <c r="C77" s="347">
        <f>+PE!C75</f>
        <v>100000</v>
      </c>
      <c r="D77" s="347">
        <f>+C77/12</f>
        <v>8333.3333333333339</v>
      </c>
      <c r="E77" s="347">
        <f>+D77</f>
        <v>8333.3333333333339</v>
      </c>
      <c r="F77" s="347">
        <f t="shared" ref="F77:O77" si="20">+E77</f>
        <v>8333.3333333333339</v>
      </c>
      <c r="G77" s="347">
        <f t="shared" si="20"/>
        <v>8333.3333333333339</v>
      </c>
      <c r="H77" s="347">
        <f t="shared" si="20"/>
        <v>8333.3333333333339</v>
      </c>
      <c r="I77" s="347">
        <f t="shared" si="20"/>
        <v>8333.3333333333339</v>
      </c>
      <c r="J77" s="347">
        <f t="shared" si="20"/>
        <v>8333.3333333333339</v>
      </c>
      <c r="K77" s="347">
        <f t="shared" si="20"/>
        <v>8333.3333333333339</v>
      </c>
      <c r="L77" s="347">
        <f t="shared" si="20"/>
        <v>8333.3333333333339</v>
      </c>
      <c r="M77" s="347">
        <f t="shared" si="20"/>
        <v>8333.3333333333339</v>
      </c>
      <c r="N77" s="347">
        <f t="shared" si="20"/>
        <v>8333.3333333333339</v>
      </c>
      <c r="O77" s="347">
        <f t="shared" si="20"/>
        <v>8333.3333333333339</v>
      </c>
      <c r="P77" s="343"/>
    </row>
    <row r="78" spans="1:16" s="344" customFormat="1" ht="9.1999999999999993" x14ac:dyDescent="0.15">
      <c r="A78" s="345" t="s">
        <v>232</v>
      </c>
      <c r="B78" s="346" t="s">
        <v>233</v>
      </c>
      <c r="C78" s="347">
        <f>+PE!C76</f>
        <v>0</v>
      </c>
      <c r="D78" s="347"/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3"/>
    </row>
    <row r="79" spans="1:16" s="344" customFormat="1" ht="9.1999999999999993" x14ac:dyDescent="0.15">
      <c r="A79" s="345" t="s">
        <v>234</v>
      </c>
      <c r="B79" s="346" t="s">
        <v>235</v>
      </c>
      <c r="C79" s="347">
        <f>+PE!C77</f>
        <v>20000</v>
      </c>
      <c r="D79" s="347">
        <f>+C79/12</f>
        <v>1666.6666666666667</v>
      </c>
      <c r="E79" s="347">
        <f>+D79</f>
        <v>1666.6666666666667</v>
      </c>
      <c r="F79" s="347">
        <f t="shared" ref="F79:O79" si="21">+E79</f>
        <v>1666.6666666666667</v>
      </c>
      <c r="G79" s="347">
        <f t="shared" si="21"/>
        <v>1666.6666666666667</v>
      </c>
      <c r="H79" s="347">
        <f t="shared" si="21"/>
        <v>1666.6666666666667</v>
      </c>
      <c r="I79" s="347">
        <f t="shared" si="21"/>
        <v>1666.6666666666667</v>
      </c>
      <c r="J79" s="347">
        <f t="shared" si="21"/>
        <v>1666.6666666666667</v>
      </c>
      <c r="K79" s="347">
        <f t="shared" si="21"/>
        <v>1666.6666666666667</v>
      </c>
      <c r="L79" s="347">
        <f t="shared" si="21"/>
        <v>1666.6666666666667</v>
      </c>
      <c r="M79" s="347">
        <f t="shared" si="21"/>
        <v>1666.6666666666667</v>
      </c>
      <c r="N79" s="347">
        <f t="shared" si="21"/>
        <v>1666.6666666666667</v>
      </c>
      <c r="O79" s="347">
        <f t="shared" si="21"/>
        <v>1666.6666666666667</v>
      </c>
      <c r="P79" s="343"/>
    </row>
    <row r="80" spans="1:16" s="344" customFormat="1" ht="9.1999999999999993" x14ac:dyDescent="0.15">
      <c r="A80" s="345" t="s">
        <v>236</v>
      </c>
      <c r="B80" s="346" t="s">
        <v>237</v>
      </c>
      <c r="C80" s="347">
        <f>+PE!C78</f>
        <v>0</v>
      </c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3"/>
    </row>
    <row r="81" spans="1:16" s="344" customFormat="1" ht="9.1999999999999993" x14ac:dyDescent="0.15">
      <c r="A81" s="345" t="s">
        <v>238</v>
      </c>
      <c r="B81" s="346" t="s">
        <v>239</v>
      </c>
      <c r="C81" s="347">
        <f>+PE!C79</f>
        <v>0</v>
      </c>
      <c r="D81" s="347">
        <f>+C81/12</f>
        <v>0</v>
      </c>
      <c r="E81" s="347">
        <f>+D81</f>
        <v>0</v>
      </c>
      <c r="F81" s="347">
        <f t="shared" ref="F81:O81" si="22">+E81</f>
        <v>0</v>
      </c>
      <c r="G81" s="347">
        <f t="shared" si="22"/>
        <v>0</v>
      </c>
      <c r="H81" s="347">
        <f t="shared" si="22"/>
        <v>0</v>
      </c>
      <c r="I81" s="347">
        <f t="shared" si="22"/>
        <v>0</v>
      </c>
      <c r="J81" s="347">
        <f t="shared" si="22"/>
        <v>0</v>
      </c>
      <c r="K81" s="347">
        <f t="shared" si="22"/>
        <v>0</v>
      </c>
      <c r="L81" s="347">
        <f t="shared" si="22"/>
        <v>0</v>
      </c>
      <c r="M81" s="347">
        <f t="shared" si="22"/>
        <v>0</v>
      </c>
      <c r="N81" s="347">
        <f t="shared" si="22"/>
        <v>0</v>
      </c>
      <c r="O81" s="347">
        <f t="shared" si="22"/>
        <v>0</v>
      </c>
      <c r="P81" s="343"/>
    </row>
    <row r="82" spans="1:16" s="344" customFormat="1" ht="9.1999999999999993" x14ac:dyDescent="0.15">
      <c r="A82" s="345" t="s">
        <v>240</v>
      </c>
      <c r="B82" s="346" t="s">
        <v>241</v>
      </c>
      <c r="C82" s="347">
        <f>+PE!C80</f>
        <v>50000</v>
      </c>
      <c r="D82" s="347"/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3"/>
    </row>
    <row r="83" spans="1:16" s="344" customFormat="1" ht="9.1999999999999993" x14ac:dyDescent="0.15">
      <c r="A83" s="345" t="s">
        <v>242</v>
      </c>
      <c r="B83" s="346" t="s">
        <v>243</v>
      </c>
      <c r="C83" s="347">
        <f>+PE!C81</f>
        <v>0</v>
      </c>
      <c r="D83" s="347">
        <f>+C83/12</f>
        <v>0</v>
      </c>
      <c r="E83" s="347">
        <f>+D83</f>
        <v>0</v>
      </c>
      <c r="F83" s="347">
        <f t="shared" ref="F83:O83" si="23">+E83</f>
        <v>0</v>
      </c>
      <c r="G83" s="347">
        <f t="shared" si="23"/>
        <v>0</v>
      </c>
      <c r="H83" s="347">
        <f t="shared" si="23"/>
        <v>0</v>
      </c>
      <c r="I83" s="347">
        <f t="shared" si="23"/>
        <v>0</v>
      </c>
      <c r="J83" s="347">
        <f t="shared" si="23"/>
        <v>0</v>
      </c>
      <c r="K83" s="347">
        <f t="shared" si="23"/>
        <v>0</v>
      </c>
      <c r="L83" s="347">
        <f t="shared" si="23"/>
        <v>0</v>
      </c>
      <c r="M83" s="347">
        <f t="shared" si="23"/>
        <v>0</v>
      </c>
      <c r="N83" s="347">
        <f t="shared" si="23"/>
        <v>0</v>
      </c>
      <c r="O83" s="347">
        <f t="shared" si="23"/>
        <v>0</v>
      </c>
      <c r="P83" s="343"/>
    </row>
    <row r="84" spans="1:16" s="344" customFormat="1" ht="9.1999999999999993" x14ac:dyDescent="0.15">
      <c r="A84" s="340" t="s">
        <v>244</v>
      </c>
      <c r="B84" s="341" t="s">
        <v>8</v>
      </c>
      <c r="C84" s="342">
        <f>SUM(C85:C93)</f>
        <v>150000</v>
      </c>
      <c r="D84" s="342">
        <f t="shared" ref="D84:O84" si="24">SUM(D85:D93)</f>
        <v>12500</v>
      </c>
      <c r="E84" s="342">
        <f t="shared" si="24"/>
        <v>12500</v>
      </c>
      <c r="F84" s="342">
        <f t="shared" si="24"/>
        <v>12500</v>
      </c>
      <c r="G84" s="342">
        <f t="shared" si="24"/>
        <v>12500</v>
      </c>
      <c r="H84" s="342">
        <f t="shared" si="24"/>
        <v>12500</v>
      </c>
      <c r="I84" s="342">
        <f t="shared" si="24"/>
        <v>12500</v>
      </c>
      <c r="J84" s="342">
        <f t="shared" si="24"/>
        <v>12500</v>
      </c>
      <c r="K84" s="342">
        <f t="shared" si="24"/>
        <v>12500</v>
      </c>
      <c r="L84" s="342">
        <f t="shared" si="24"/>
        <v>12500</v>
      </c>
      <c r="M84" s="342">
        <f t="shared" si="24"/>
        <v>12500</v>
      </c>
      <c r="N84" s="342">
        <f t="shared" si="24"/>
        <v>12500</v>
      </c>
      <c r="O84" s="342">
        <f t="shared" si="24"/>
        <v>12500</v>
      </c>
      <c r="P84" s="343"/>
    </row>
    <row r="85" spans="1:16" s="344" customFormat="1" ht="9.1999999999999993" x14ac:dyDescent="0.15">
      <c r="A85" s="345" t="s">
        <v>245</v>
      </c>
      <c r="B85" s="346" t="s">
        <v>246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343"/>
    </row>
    <row r="86" spans="1:16" s="344" customFormat="1" ht="9.1999999999999993" x14ac:dyDescent="0.15">
      <c r="A86" s="345" t="s">
        <v>247</v>
      </c>
      <c r="B86" s="346" t="s">
        <v>248</v>
      </c>
      <c r="C86" s="347">
        <f>+PE!C84</f>
        <v>150000</v>
      </c>
      <c r="D86" s="347">
        <f>+C86/12</f>
        <v>12500</v>
      </c>
      <c r="E86" s="347">
        <f>+D86</f>
        <v>12500</v>
      </c>
      <c r="F86" s="347">
        <f t="shared" ref="F86:O89" si="25">+E86</f>
        <v>12500</v>
      </c>
      <c r="G86" s="347">
        <f t="shared" si="25"/>
        <v>12500</v>
      </c>
      <c r="H86" s="347">
        <f t="shared" si="25"/>
        <v>12500</v>
      </c>
      <c r="I86" s="347">
        <f t="shared" si="25"/>
        <v>12500</v>
      </c>
      <c r="J86" s="347">
        <f t="shared" si="25"/>
        <v>12500</v>
      </c>
      <c r="K86" s="347">
        <f t="shared" si="25"/>
        <v>12500</v>
      </c>
      <c r="L86" s="347">
        <f t="shared" si="25"/>
        <v>12500</v>
      </c>
      <c r="M86" s="347">
        <f t="shared" si="25"/>
        <v>12500</v>
      </c>
      <c r="N86" s="347">
        <f t="shared" si="25"/>
        <v>12500</v>
      </c>
      <c r="O86" s="347">
        <f t="shared" si="25"/>
        <v>12500</v>
      </c>
      <c r="P86" s="343"/>
    </row>
    <row r="87" spans="1:16" s="344" customFormat="1" ht="9.1999999999999993" x14ac:dyDescent="0.15">
      <c r="A87" s="345" t="s">
        <v>249</v>
      </c>
      <c r="B87" s="346" t="s">
        <v>250</v>
      </c>
      <c r="C87" s="347">
        <f>+PE!C85</f>
        <v>0</v>
      </c>
      <c r="D87" s="347">
        <f>+C87/12</f>
        <v>0</v>
      </c>
      <c r="E87" s="347">
        <f>+D87</f>
        <v>0</v>
      </c>
      <c r="F87" s="347">
        <f t="shared" si="25"/>
        <v>0</v>
      </c>
      <c r="G87" s="347">
        <f t="shared" si="25"/>
        <v>0</v>
      </c>
      <c r="H87" s="347">
        <f t="shared" si="25"/>
        <v>0</v>
      </c>
      <c r="I87" s="347">
        <f t="shared" si="25"/>
        <v>0</v>
      </c>
      <c r="J87" s="347">
        <f t="shared" si="25"/>
        <v>0</v>
      </c>
      <c r="K87" s="347">
        <f t="shared" si="25"/>
        <v>0</v>
      </c>
      <c r="L87" s="347">
        <f t="shared" si="25"/>
        <v>0</v>
      </c>
      <c r="M87" s="347">
        <f t="shared" si="25"/>
        <v>0</v>
      </c>
      <c r="N87" s="347">
        <f t="shared" si="25"/>
        <v>0</v>
      </c>
      <c r="O87" s="347">
        <f t="shared" si="25"/>
        <v>0</v>
      </c>
      <c r="P87" s="343"/>
    </row>
    <row r="88" spans="1:16" s="344" customFormat="1" ht="9.1999999999999993" x14ac:dyDescent="0.15">
      <c r="A88" s="345" t="s">
        <v>251</v>
      </c>
      <c r="B88" s="346" t="s">
        <v>252</v>
      </c>
      <c r="C88" s="347">
        <f>+PE!C86</f>
        <v>0</v>
      </c>
      <c r="D88" s="347">
        <f>+C88/12</f>
        <v>0</v>
      </c>
      <c r="E88" s="347">
        <f>+D88</f>
        <v>0</v>
      </c>
      <c r="F88" s="347">
        <f t="shared" si="25"/>
        <v>0</v>
      </c>
      <c r="G88" s="347">
        <f t="shared" si="25"/>
        <v>0</v>
      </c>
      <c r="H88" s="347">
        <f t="shared" si="25"/>
        <v>0</v>
      </c>
      <c r="I88" s="347">
        <f t="shared" si="25"/>
        <v>0</v>
      </c>
      <c r="J88" s="347">
        <f t="shared" si="25"/>
        <v>0</v>
      </c>
      <c r="K88" s="347">
        <f t="shared" si="25"/>
        <v>0</v>
      </c>
      <c r="L88" s="347">
        <f t="shared" si="25"/>
        <v>0</v>
      </c>
      <c r="M88" s="347">
        <f t="shared" si="25"/>
        <v>0</v>
      </c>
      <c r="N88" s="347">
        <f t="shared" si="25"/>
        <v>0</v>
      </c>
      <c r="O88" s="347">
        <f t="shared" si="25"/>
        <v>0</v>
      </c>
      <c r="P88" s="343"/>
    </row>
    <row r="89" spans="1:16" s="344" customFormat="1" ht="9.1999999999999993" x14ac:dyDescent="0.15">
      <c r="A89" s="345" t="s">
        <v>253</v>
      </c>
      <c r="B89" s="346" t="s">
        <v>254</v>
      </c>
      <c r="C89" s="347">
        <f>+PE!C87</f>
        <v>0</v>
      </c>
      <c r="D89" s="347">
        <f>+C89/12</f>
        <v>0</v>
      </c>
      <c r="E89" s="347">
        <f>+D89</f>
        <v>0</v>
      </c>
      <c r="F89" s="347">
        <f t="shared" si="25"/>
        <v>0</v>
      </c>
      <c r="G89" s="347">
        <f t="shared" si="25"/>
        <v>0</v>
      </c>
      <c r="H89" s="347">
        <f t="shared" si="25"/>
        <v>0</v>
      </c>
      <c r="I89" s="347">
        <f t="shared" si="25"/>
        <v>0</v>
      </c>
      <c r="J89" s="347">
        <f t="shared" si="25"/>
        <v>0</v>
      </c>
      <c r="K89" s="347">
        <f t="shared" si="25"/>
        <v>0</v>
      </c>
      <c r="L89" s="347">
        <f t="shared" si="25"/>
        <v>0</v>
      </c>
      <c r="M89" s="347">
        <f t="shared" si="25"/>
        <v>0</v>
      </c>
      <c r="N89" s="347">
        <f t="shared" si="25"/>
        <v>0</v>
      </c>
      <c r="O89" s="347">
        <f t="shared" si="25"/>
        <v>0</v>
      </c>
      <c r="P89" s="343"/>
    </row>
    <row r="90" spans="1:16" s="344" customFormat="1" ht="9.1999999999999993" x14ac:dyDescent="0.15">
      <c r="A90" s="345" t="s">
        <v>255</v>
      </c>
      <c r="B90" s="346" t="s">
        <v>256</v>
      </c>
      <c r="C90" s="347">
        <f>+PE!C88</f>
        <v>0</v>
      </c>
      <c r="D90" s="347"/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3"/>
    </row>
    <row r="91" spans="1:16" s="344" customFormat="1" ht="9.1999999999999993" x14ac:dyDescent="0.15">
      <c r="A91" s="345" t="s">
        <v>257</v>
      </c>
      <c r="B91" s="346" t="s">
        <v>258</v>
      </c>
      <c r="C91" s="347">
        <f>+PE!C89</f>
        <v>0</v>
      </c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3"/>
    </row>
    <row r="92" spans="1:16" s="344" customFormat="1" ht="9.1999999999999993" x14ac:dyDescent="0.15">
      <c r="A92" s="345" t="s">
        <v>259</v>
      </c>
      <c r="B92" s="346" t="s">
        <v>260</v>
      </c>
      <c r="C92" s="347">
        <f>+PE!C90</f>
        <v>0</v>
      </c>
      <c r="D92" s="347"/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/>
      <c r="P92" s="343"/>
    </row>
    <row r="93" spans="1:16" s="344" customFormat="1" ht="9.1999999999999993" x14ac:dyDescent="0.15">
      <c r="A93" s="345" t="s">
        <v>261</v>
      </c>
      <c r="B93" s="346" t="s">
        <v>262</v>
      </c>
      <c r="C93" s="347">
        <f>+PE!C91</f>
        <v>0</v>
      </c>
      <c r="D93" s="347">
        <f>+C93/12</f>
        <v>0</v>
      </c>
      <c r="E93" s="347">
        <f>+D93</f>
        <v>0</v>
      </c>
      <c r="F93" s="347">
        <f t="shared" ref="F93:O93" si="26">+E93</f>
        <v>0</v>
      </c>
      <c r="G93" s="347">
        <f t="shared" si="26"/>
        <v>0</v>
      </c>
      <c r="H93" s="347">
        <f t="shared" si="26"/>
        <v>0</v>
      </c>
      <c r="I93" s="347">
        <f t="shared" si="26"/>
        <v>0</v>
      </c>
      <c r="J93" s="347">
        <f t="shared" si="26"/>
        <v>0</v>
      </c>
      <c r="K93" s="347">
        <f t="shared" si="26"/>
        <v>0</v>
      </c>
      <c r="L93" s="347">
        <f t="shared" si="26"/>
        <v>0</v>
      </c>
      <c r="M93" s="347">
        <f t="shared" si="26"/>
        <v>0</v>
      </c>
      <c r="N93" s="347">
        <f t="shared" si="26"/>
        <v>0</v>
      </c>
      <c r="O93" s="347">
        <f t="shared" si="26"/>
        <v>0</v>
      </c>
      <c r="P93" s="343"/>
    </row>
    <row r="94" spans="1:16" s="344" customFormat="1" ht="18.350000000000001" x14ac:dyDescent="0.15">
      <c r="A94" s="340" t="s">
        <v>263</v>
      </c>
      <c r="B94" s="341" t="s">
        <v>1651</v>
      </c>
      <c r="C94" s="342">
        <v>0</v>
      </c>
      <c r="D94" s="342">
        <v>0</v>
      </c>
      <c r="E94" s="342">
        <v>0</v>
      </c>
      <c r="F94" s="342">
        <v>0</v>
      </c>
      <c r="G94" s="342">
        <v>0</v>
      </c>
      <c r="H94" s="342">
        <v>0</v>
      </c>
      <c r="I94" s="342">
        <v>0</v>
      </c>
      <c r="J94" s="342">
        <v>0</v>
      </c>
      <c r="K94" s="342">
        <v>0</v>
      </c>
      <c r="L94" s="342">
        <v>0</v>
      </c>
      <c r="M94" s="342">
        <v>0</v>
      </c>
      <c r="N94" s="342">
        <v>0</v>
      </c>
      <c r="O94" s="342">
        <v>0</v>
      </c>
      <c r="P94" s="343"/>
    </row>
    <row r="95" spans="1:16" s="344" customFormat="1" ht="18.350000000000001" x14ac:dyDescent="0.15">
      <c r="A95" s="345" t="s">
        <v>264</v>
      </c>
      <c r="B95" s="346" t="s">
        <v>265</v>
      </c>
      <c r="C95" s="347">
        <f>+PE!C93</f>
        <v>0</v>
      </c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3"/>
    </row>
    <row r="96" spans="1:16" s="344" customFormat="1" ht="18.350000000000001" x14ac:dyDescent="0.15">
      <c r="A96" s="345" t="s">
        <v>266</v>
      </c>
      <c r="B96" s="346" t="s">
        <v>267</v>
      </c>
      <c r="C96" s="347">
        <f>+PE!C94</f>
        <v>0</v>
      </c>
      <c r="D96" s="347"/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347"/>
      <c r="P96" s="343"/>
    </row>
    <row r="97" spans="1:16" s="344" customFormat="1" ht="9.1999999999999993" x14ac:dyDescent="0.15">
      <c r="A97" s="345" t="s">
        <v>268</v>
      </c>
      <c r="B97" s="346" t="s">
        <v>269</v>
      </c>
      <c r="C97" s="347">
        <f>+PE!C95</f>
        <v>0</v>
      </c>
      <c r="D97" s="348"/>
      <c r="E97" s="348"/>
      <c r="F97" s="348"/>
      <c r="G97" s="348"/>
      <c r="H97" s="348"/>
      <c r="I97" s="348"/>
      <c r="J97" s="348"/>
      <c r="K97" s="348"/>
      <c r="L97" s="348"/>
      <c r="M97" s="348"/>
      <c r="N97" s="348"/>
      <c r="O97" s="348"/>
      <c r="P97" s="343"/>
    </row>
    <row r="98" spans="1:16" s="344" customFormat="1" ht="9.1999999999999993" x14ac:dyDescent="0.15">
      <c r="A98" s="345" t="s">
        <v>270</v>
      </c>
      <c r="B98" s="346" t="s">
        <v>271</v>
      </c>
      <c r="C98" s="347">
        <f>+PE!C96</f>
        <v>0</v>
      </c>
      <c r="D98" s="347"/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3"/>
    </row>
    <row r="99" spans="1:16" s="344" customFormat="1" ht="9.1999999999999993" x14ac:dyDescent="0.15">
      <c r="A99" s="345" t="s">
        <v>272</v>
      </c>
      <c r="B99" s="346" t="s">
        <v>273</v>
      </c>
      <c r="C99" s="347">
        <f>+PE!C97</f>
        <v>0</v>
      </c>
      <c r="D99" s="347"/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3"/>
    </row>
    <row r="100" spans="1:16" s="344" customFormat="1" ht="9.1999999999999993" x14ac:dyDescent="0.15">
      <c r="A100" s="345" t="s">
        <v>274</v>
      </c>
      <c r="B100" s="346" t="s">
        <v>275</v>
      </c>
      <c r="C100" s="347">
        <f>+PE!C98</f>
        <v>0</v>
      </c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3"/>
    </row>
    <row r="101" spans="1:16" s="344" customFormat="1" ht="18.350000000000001" x14ac:dyDescent="0.15">
      <c r="A101" s="345" t="s">
        <v>276</v>
      </c>
      <c r="B101" s="346" t="s">
        <v>277</v>
      </c>
      <c r="C101" s="347">
        <f>+PE!C99</f>
        <v>0</v>
      </c>
      <c r="D101" s="348"/>
      <c r="E101" s="348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343"/>
    </row>
    <row r="102" spans="1:16" s="344" customFormat="1" ht="18.350000000000001" x14ac:dyDescent="0.15">
      <c r="A102" s="345" t="s">
        <v>278</v>
      </c>
      <c r="B102" s="346" t="s">
        <v>279</v>
      </c>
      <c r="C102" s="347">
        <f>+PE!C100</f>
        <v>0</v>
      </c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3"/>
    </row>
    <row r="103" spans="1:16" s="344" customFormat="1" ht="18.350000000000001" x14ac:dyDescent="0.15">
      <c r="A103" s="345" t="s">
        <v>280</v>
      </c>
      <c r="B103" s="346" t="s">
        <v>281</v>
      </c>
      <c r="C103" s="347">
        <f>+PE!C101</f>
        <v>0</v>
      </c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3"/>
    </row>
    <row r="104" spans="1:16" s="344" customFormat="1" ht="18.350000000000001" x14ac:dyDescent="0.15">
      <c r="A104" s="345" t="s">
        <v>282</v>
      </c>
      <c r="B104" s="346" t="s">
        <v>283</v>
      </c>
      <c r="C104" s="347">
        <f>+PE!C102</f>
        <v>0</v>
      </c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3"/>
    </row>
    <row r="105" spans="1:16" s="344" customFormat="1" ht="18.350000000000001" x14ac:dyDescent="0.15">
      <c r="A105" s="345" t="s">
        <v>284</v>
      </c>
      <c r="B105" s="346" t="s">
        <v>285</v>
      </c>
      <c r="C105" s="347">
        <f>+PE!C103</f>
        <v>0</v>
      </c>
      <c r="D105" s="347"/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  <c r="P105" s="343"/>
    </row>
    <row r="106" spans="1:16" s="344" customFormat="1" ht="18.350000000000001" x14ac:dyDescent="0.15">
      <c r="A106" s="345" t="s">
        <v>286</v>
      </c>
      <c r="B106" s="346" t="s">
        <v>287</v>
      </c>
      <c r="C106" s="347">
        <f>+PE!C104</f>
        <v>0</v>
      </c>
      <c r="D106" s="347"/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3"/>
    </row>
    <row r="107" spans="1:16" s="344" customFormat="1" ht="9.1999999999999993" x14ac:dyDescent="0.15">
      <c r="A107" s="345" t="s">
        <v>288</v>
      </c>
      <c r="B107" s="346" t="s">
        <v>289</v>
      </c>
      <c r="C107" s="347">
        <f>+PE!C105</f>
        <v>0</v>
      </c>
      <c r="D107" s="347"/>
      <c r="E107" s="347"/>
      <c r="F107" s="347"/>
      <c r="G107" s="347"/>
      <c r="H107" s="347"/>
      <c r="I107" s="347"/>
      <c r="J107" s="347"/>
      <c r="K107" s="347"/>
      <c r="L107" s="347"/>
      <c r="M107" s="347"/>
      <c r="N107" s="347"/>
      <c r="O107" s="347"/>
      <c r="P107" s="343"/>
    </row>
    <row r="108" spans="1:16" s="344" customFormat="1" ht="18.350000000000001" x14ac:dyDescent="0.15">
      <c r="A108" s="345" t="s">
        <v>290</v>
      </c>
      <c r="B108" s="346" t="s">
        <v>291</v>
      </c>
      <c r="C108" s="347">
        <f>+PE!C106</f>
        <v>0</v>
      </c>
      <c r="D108" s="347"/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  <c r="P108" s="343"/>
    </row>
    <row r="109" spans="1:16" s="344" customFormat="1" ht="9.1999999999999993" x14ac:dyDescent="0.15">
      <c r="A109" s="345" t="s">
        <v>296</v>
      </c>
      <c r="B109" s="346" t="s">
        <v>297</v>
      </c>
      <c r="C109" s="347">
        <f>+PE!C107</f>
        <v>0</v>
      </c>
      <c r="D109" s="347"/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3"/>
    </row>
    <row r="110" spans="1:16" s="344" customFormat="1" ht="9.1999999999999993" x14ac:dyDescent="0.15">
      <c r="A110" s="345" t="s">
        <v>298</v>
      </c>
      <c r="B110" s="346" t="s">
        <v>299</v>
      </c>
      <c r="C110" s="347">
        <f>+PE!C108</f>
        <v>0</v>
      </c>
      <c r="D110" s="347"/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3"/>
    </row>
    <row r="111" spans="1:16" s="344" customFormat="1" ht="9.1999999999999993" x14ac:dyDescent="0.15">
      <c r="A111" s="340" t="s">
        <v>300</v>
      </c>
      <c r="B111" s="341" t="s">
        <v>301</v>
      </c>
      <c r="C111" s="342">
        <f>SUM(C112:C129)</f>
        <v>870000</v>
      </c>
      <c r="D111" s="342">
        <f t="shared" ref="D111:O111" si="27">SUM(D112:D129)</f>
        <v>72500</v>
      </c>
      <c r="E111" s="342">
        <f t="shared" si="27"/>
        <v>72500</v>
      </c>
      <c r="F111" s="342">
        <f t="shared" si="27"/>
        <v>72500</v>
      </c>
      <c r="G111" s="342">
        <f t="shared" si="27"/>
        <v>72500</v>
      </c>
      <c r="H111" s="342">
        <f t="shared" si="27"/>
        <v>72500</v>
      </c>
      <c r="I111" s="342">
        <f t="shared" si="27"/>
        <v>72500</v>
      </c>
      <c r="J111" s="342">
        <f t="shared" si="27"/>
        <v>72500</v>
      </c>
      <c r="K111" s="342">
        <f t="shared" si="27"/>
        <v>72500</v>
      </c>
      <c r="L111" s="342">
        <f t="shared" si="27"/>
        <v>72500</v>
      </c>
      <c r="M111" s="342">
        <f t="shared" si="27"/>
        <v>72500</v>
      </c>
      <c r="N111" s="342">
        <f t="shared" si="27"/>
        <v>72500</v>
      </c>
      <c r="O111" s="342">
        <f t="shared" si="27"/>
        <v>72500</v>
      </c>
      <c r="P111" s="343"/>
    </row>
    <row r="112" spans="1:16" s="344" customFormat="1" ht="9.1999999999999993" x14ac:dyDescent="0.15">
      <c r="A112" s="345" t="s">
        <v>302</v>
      </c>
      <c r="B112" s="346" t="s">
        <v>303</v>
      </c>
      <c r="C112" s="347">
        <f>+PE!C110</f>
        <v>0</v>
      </c>
      <c r="D112" s="348"/>
      <c r="E112" s="348"/>
      <c r="F112" s="348"/>
      <c r="G112" s="348"/>
      <c r="H112" s="348"/>
      <c r="I112" s="348"/>
      <c r="J112" s="348"/>
      <c r="K112" s="348"/>
      <c r="L112" s="348"/>
      <c r="M112" s="348"/>
      <c r="N112" s="348"/>
      <c r="O112" s="348"/>
      <c r="P112" s="343"/>
    </row>
    <row r="113" spans="1:16" s="344" customFormat="1" ht="9.1999999999999993" x14ac:dyDescent="0.15">
      <c r="A113" s="345" t="s">
        <v>304</v>
      </c>
      <c r="B113" s="346" t="s">
        <v>305</v>
      </c>
      <c r="C113" s="347">
        <f>+PE!C111</f>
        <v>10000</v>
      </c>
      <c r="D113" s="347">
        <f>+C113/12</f>
        <v>833.33333333333337</v>
      </c>
      <c r="E113" s="347">
        <f>+D113</f>
        <v>833.33333333333337</v>
      </c>
      <c r="F113" s="347">
        <f t="shared" ref="F113:O113" si="28">+E113</f>
        <v>833.33333333333337</v>
      </c>
      <c r="G113" s="347">
        <f t="shared" si="28"/>
        <v>833.33333333333337</v>
      </c>
      <c r="H113" s="347">
        <f t="shared" si="28"/>
        <v>833.33333333333337</v>
      </c>
      <c r="I113" s="347">
        <f t="shared" si="28"/>
        <v>833.33333333333337</v>
      </c>
      <c r="J113" s="347">
        <f t="shared" si="28"/>
        <v>833.33333333333337</v>
      </c>
      <c r="K113" s="347">
        <f t="shared" si="28"/>
        <v>833.33333333333337</v>
      </c>
      <c r="L113" s="347">
        <f t="shared" si="28"/>
        <v>833.33333333333337</v>
      </c>
      <c r="M113" s="347">
        <f t="shared" si="28"/>
        <v>833.33333333333337</v>
      </c>
      <c r="N113" s="347">
        <f t="shared" si="28"/>
        <v>833.33333333333337</v>
      </c>
      <c r="O113" s="347">
        <f t="shared" si="28"/>
        <v>833.33333333333337</v>
      </c>
      <c r="P113" s="343"/>
    </row>
    <row r="114" spans="1:16" s="344" customFormat="1" ht="9.1999999999999993" x14ac:dyDescent="0.15">
      <c r="A114" s="345" t="s">
        <v>306</v>
      </c>
      <c r="B114" s="346" t="s">
        <v>307</v>
      </c>
      <c r="C114" s="347">
        <f>+PE!C112</f>
        <v>0</v>
      </c>
      <c r="D114" s="347"/>
      <c r="E114" s="347"/>
      <c r="F114" s="347"/>
      <c r="G114" s="347"/>
      <c r="H114" s="347"/>
      <c r="I114" s="347"/>
      <c r="J114" s="347"/>
      <c r="K114" s="347"/>
      <c r="L114" s="347"/>
      <c r="M114" s="347"/>
      <c r="N114" s="347"/>
      <c r="O114" s="347"/>
      <c r="P114" s="343"/>
    </row>
    <row r="115" spans="1:16" s="344" customFormat="1" ht="9.1999999999999993" x14ac:dyDescent="0.15">
      <c r="A115" s="345" t="s">
        <v>308</v>
      </c>
      <c r="B115" s="346" t="s">
        <v>309</v>
      </c>
      <c r="C115" s="347">
        <f>+PE!C113</f>
        <v>5000</v>
      </c>
      <c r="D115" s="347">
        <f>+C115/12</f>
        <v>416.66666666666669</v>
      </c>
      <c r="E115" s="347">
        <f>+D115</f>
        <v>416.66666666666669</v>
      </c>
      <c r="F115" s="347">
        <f t="shared" ref="F115:O115" si="29">+E115</f>
        <v>416.66666666666669</v>
      </c>
      <c r="G115" s="347">
        <f t="shared" si="29"/>
        <v>416.66666666666669</v>
      </c>
      <c r="H115" s="347">
        <f t="shared" si="29"/>
        <v>416.66666666666669</v>
      </c>
      <c r="I115" s="347">
        <f t="shared" si="29"/>
        <v>416.66666666666669</v>
      </c>
      <c r="J115" s="347">
        <f t="shared" si="29"/>
        <v>416.66666666666669</v>
      </c>
      <c r="K115" s="347">
        <f t="shared" si="29"/>
        <v>416.66666666666669</v>
      </c>
      <c r="L115" s="347">
        <f t="shared" si="29"/>
        <v>416.66666666666669</v>
      </c>
      <c r="M115" s="347">
        <f t="shared" si="29"/>
        <v>416.66666666666669</v>
      </c>
      <c r="N115" s="347">
        <f t="shared" si="29"/>
        <v>416.66666666666669</v>
      </c>
      <c r="O115" s="347">
        <f t="shared" si="29"/>
        <v>416.66666666666669</v>
      </c>
      <c r="P115" s="343"/>
    </row>
    <row r="116" spans="1:16" s="344" customFormat="1" ht="9.1999999999999993" x14ac:dyDescent="0.15">
      <c r="A116" s="345" t="s">
        <v>310</v>
      </c>
      <c r="B116" s="346" t="s">
        <v>311</v>
      </c>
      <c r="C116" s="347">
        <f>+PE!C114</f>
        <v>0</v>
      </c>
      <c r="D116" s="347"/>
      <c r="E116" s="347"/>
      <c r="F116" s="347"/>
      <c r="G116" s="347"/>
      <c r="H116" s="347"/>
      <c r="I116" s="347"/>
      <c r="J116" s="347"/>
      <c r="K116" s="347"/>
      <c r="L116" s="347"/>
      <c r="M116" s="347"/>
      <c r="N116" s="347"/>
      <c r="O116" s="347"/>
      <c r="P116" s="343"/>
    </row>
    <row r="117" spans="1:16" s="344" customFormat="1" ht="9.1999999999999993" x14ac:dyDescent="0.15">
      <c r="A117" s="345" t="s">
        <v>312</v>
      </c>
      <c r="B117" s="346" t="s">
        <v>313</v>
      </c>
      <c r="C117" s="347">
        <f>+PE!C115</f>
        <v>5000</v>
      </c>
      <c r="D117" s="347">
        <f>+C117/12</f>
        <v>416.66666666666669</v>
      </c>
      <c r="E117" s="347">
        <f>+D117</f>
        <v>416.66666666666669</v>
      </c>
      <c r="F117" s="347">
        <f t="shared" ref="F117:O117" si="30">+E117</f>
        <v>416.66666666666669</v>
      </c>
      <c r="G117" s="347">
        <f t="shared" si="30"/>
        <v>416.66666666666669</v>
      </c>
      <c r="H117" s="347">
        <f t="shared" si="30"/>
        <v>416.66666666666669</v>
      </c>
      <c r="I117" s="347">
        <f t="shared" si="30"/>
        <v>416.66666666666669</v>
      </c>
      <c r="J117" s="347">
        <f t="shared" si="30"/>
        <v>416.66666666666669</v>
      </c>
      <c r="K117" s="347">
        <f t="shared" si="30"/>
        <v>416.66666666666669</v>
      </c>
      <c r="L117" s="347">
        <f t="shared" si="30"/>
        <v>416.66666666666669</v>
      </c>
      <c r="M117" s="347">
        <f t="shared" si="30"/>
        <v>416.66666666666669</v>
      </c>
      <c r="N117" s="347">
        <f t="shared" si="30"/>
        <v>416.66666666666669</v>
      </c>
      <c r="O117" s="347">
        <f t="shared" si="30"/>
        <v>416.66666666666669</v>
      </c>
      <c r="P117" s="343"/>
    </row>
    <row r="118" spans="1:16" s="344" customFormat="1" ht="9.1999999999999993" x14ac:dyDescent="0.15">
      <c r="A118" s="345" t="s">
        <v>314</v>
      </c>
      <c r="B118" s="346" t="s">
        <v>315</v>
      </c>
      <c r="C118" s="347">
        <f>+PE!C116</f>
        <v>0</v>
      </c>
      <c r="D118" s="347"/>
      <c r="E118" s="347"/>
      <c r="F118" s="347"/>
      <c r="G118" s="347"/>
      <c r="H118" s="347"/>
      <c r="I118" s="347"/>
      <c r="J118" s="347"/>
      <c r="K118" s="347"/>
      <c r="L118" s="347"/>
      <c r="M118" s="347"/>
      <c r="N118" s="347"/>
      <c r="O118" s="347"/>
      <c r="P118" s="343"/>
    </row>
    <row r="119" spans="1:16" s="344" customFormat="1" ht="9.1999999999999993" x14ac:dyDescent="0.15">
      <c r="A119" s="345" t="s">
        <v>316</v>
      </c>
      <c r="B119" s="346" t="s">
        <v>317</v>
      </c>
      <c r="C119" s="347">
        <f>+PE!C117</f>
        <v>0</v>
      </c>
      <c r="D119" s="347">
        <f>+C119/12</f>
        <v>0</v>
      </c>
      <c r="E119" s="347">
        <f>+D119</f>
        <v>0</v>
      </c>
      <c r="F119" s="347">
        <f t="shared" ref="F119:O119" si="31">+E119</f>
        <v>0</v>
      </c>
      <c r="G119" s="347">
        <f t="shared" si="31"/>
        <v>0</v>
      </c>
      <c r="H119" s="347">
        <f t="shared" si="31"/>
        <v>0</v>
      </c>
      <c r="I119" s="347">
        <f t="shared" si="31"/>
        <v>0</v>
      </c>
      <c r="J119" s="347">
        <f t="shared" si="31"/>
        <v>0</v>
      </c>
      <c r="K119" s="347">
        <f t="shared" si="31"/>
        <v>0</v>
      </c>
      <c r="L119" s="347">
        <f t="shared" si="31"/>
        <v>0</v>
      </c>
      <c r="M119" s="347">
        <f t="shared" si="31"/>
        <v>0</v>
      </c>
      <c r="N119" s="347">
        <f t="shared" si="31"/>
        <v>0</v>
      </c>
      <c r="O119" s="347">
        <f t="shared" si="31"/>
        <v>0</v>
      </c>
      <c r="P119" s="343"/>
    </row>
    <row r="120" spans="1:16" s="344" customFormat="1" ht="9.1999999999999993" x14ac:dyDescent="0.15">
      <c r="A120" s="345" t="s">
        <v>318</v>
      </c>
      <c r="B120" s="346" t="s">
        <v>319</v>
      </c>
      <c r="C120" s="347">
        <f>+PE!C118</f>
        <v>0</v>
      </c>
      <c r="D120" s="347"/>
      <c r="E120" s="347"/>
      <c r="F120" s="347"/>
      <c r="G120" s="347"/>
      <c r="H120" s="347"/>
      <c r="I120" s="347"/>
      <c r="J120" s="347"/>
      <c r="K120" s="347"/>
      <c r="L120" s="347"/>
      <c r="M120" s="347"/>
      <c r="N120" s="347"/>
      <c r="O120" s="347"/>
      <c r="P120" s="343"/>
    </row>
    <row r="121" spans="1:16" s="344" customFormat="1" ht="9.1999999999999993" x14ac:dyDescent="0.15">
      <c r="A121" s="345" t="s">
        <v>320</v>
      </c>
      <c r="B121" s="346" t="s">
        <v>321</v>
      </c>
      <c r="C121" s="347">
        <f>+PE!C119</f>
        <v>0</v>
      </c>
      <c r="D121" s="347">
        <f>+C121/12</f>
        <v>0</v>
      </c>
      <c r="E121" s="347">
        <f>+D121</f>
        <v>0</v>
      </c>
      <c r="F121" s="347">
        <f t="shared" ref="F121:O121" si="32">+E121</f>
        <v>0</v>
      </c>
      <c r="G121" s="347">
        <f t="shared" si="32"/>
        <v>0</v>
      </c>
      <c r="H121" s="347">
        <f t="shared" si="32"/>
        <v>0</v>
      </c>
      <c r="I121" s="347">
        <f t="shared" si="32"/>
        <v>0</v>
      </c>
      <c r="J121" s="347">
        <f t="shared" si="32"/>
        <v>0</v>
      </c>
      <c r="K121" s="347">
        <f t="shared" si="32"/>
        <v>0</v>
      </c>
      <c r="L121" s="347">
        <f t="shared" si="32"/>
        <v>0</v>
      </c>
      <c r="M121" s="347">
        <f t="shared" si="32"/>
        <v>0</v>
      </c>
      <c r="N121" s="347">
        <f t="shared" si="32"/>
        <v>0</v>
      </c>
      <c r="O121" s="347">
        <f t="shared" si="32"/>
        <v>0</v>
      </c>
      <c r="P121" s="343"/>
    </row>
    <row r="122" spans="1:16" s="344" customFormat="1" ht="9.1999999999999993" x14ac:dyDescent="0.15">
      <c r="A122" s="345" t="s">
        <v>322</v>
      </c>
      <c r="B122" s="346" t="s">
        <v>323</v>
      </c>
      <c r="C122" s="347">
        <f>+PE!C120</f>
        <v>0</v>
      </c>
      <c r="D122" s="348"/>
      <c r="E122" s="348"/>
      <c r="F122" s="348"/>
      <c r="G122" s="348"/>
      <c r="H122" s="348"/>
      <c r="I122" s="348"/>
      <c r="J122" s="348"/>
      <c r="K122" s="348"/>
      <c r="L122" s="348"/>
      <c r="M122" s="348"/>
      <c r="N122" s="348"/>
      <c r="O122" s="348"/>
      <c r="P122" s="343"/>
    </row>
    <row r="123" spans="1:16" s="344" customFormat="1" ht="9.1999999999999993" x14ac:dyDescent="0.15">
      <c r="A123" s="345" t="s">
        <v>324</v>
      </c>
      <c r="B123" s="346" t="s">
        <v>325</v>
      </c>
      <c r="C123" s="347">
        <f>+PE!C121</f>
        <v>410000</v>
      </c>
      <c r="D123" s="347">
        <f>+C123/12</f>
        <v>34166.666666666664</v>
      </c>
      <c r="E123" s="347">
        <f>+D123</f>
        <v>34166.666666666664</v>
      </c>
      <c r="F123" s="347">
        <f t="shared" ref="F123:O123" si="33">+E123</f>
        <v>34166.666666666664</v>
      </c>
      <c r="G123" s="347">
        <f t="shared" si="33"/>
        <v>34166.666666666664</v>
      </c>
      <c r="H123" s="347">
        <f t="shared" si="33"/>
        <v>34166.666666666664</v>
      </c>
      <c r="I123" s="347">
        <f t="shared" si="33"/>
        <v>34166.666666666664</v>
      </c>
      <c r="J123" s="347">
        <f t="shared" si="33"/>
        <v>34166.666666666664</v>
      </c>
      <c r="K123" s="347">
        <f t="shared" si="33"/>
        <v>34166.666666666664</v>
      </c>
      <c r="L123" s="347">
        <f t="shared" si="33"/>
        <v>34166.666666666664</v>
      </c>
      <c r="M123" s="347">
        <f t="shared" si="33"/>
        <v>34166.666666666664</v>
      </c>
      <c r="N123" s="347">
        <f t="shared" si="33"/>
        <v>34166.666666666664</v>
      </c>
      <c r="O123" s="347">
        <f t="shared" si="33"/>
        <v>34166.666666666664</v>
      </c>
      <c r="P123" s="343"/>
    </row>
    <row r="124" spans="1:16" s="344" customFormat="1" ht="9.1999999999999993" x14ac:dyDescent="0.15">
      <c r="A124" s="345" t="s">
        <v>326</v>
      </c>
      <c r="B124" s="346" t="s">
        <v>327</v>
      </c>
      <c r="C124" s="347">
        <f>+PE!C122</f>
        <v>0</v>
      </c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7"/>
      <c r="O124" s="347"/>
      <c r="P124" s="343"/>
    </row>
    <row r="125" spans="1:16" s="344" customFormat="1" ht="9.1999999999999993" x14ac:dyDescent="0.15">
      <c r="A125" s="345" t="s">
        <v>328</v>
      </c>
      <c r="B125" s="346" t="s">
        <v>329</v>
      </c>
      <c r="C125" s="347">
        <f>+PE!C123</f>
        <v>80000</v>
      </c>
      <c r="D125" s="347">
        <f>+C125/12</f>
        <v>6666.666666666667</v>
      </c>
      <c r="E125" s="347">
        <f>+D125</f>
        <v>6666.666666666667</v>
      </c>
      <c r="F125" s="347">
        <f t="shared" ref="F125:O125" si="34">+E125</f>
        <v>6666.666666666667</v>
      </c>
      <c r="G125" s="347">
        <f t="shared" si="34"/>
        <v>6666.666666666667</v>
      </c>
      <c r="H125" s="347">
        <f t="shared" si="34"/>
        <v>6666.666666666667</v>
      </c>
      <c r="I125" s="347">
        <f t="shared" si="34"/>
        <v>6666.666666666667</v>
      </c>
      <c r="J125" s="347">
        <f t="shared" si="34"/>
        <v>6666.666666666667</v>
      </c>
      <c r="K125" s="347">
        <f t="shared" si="34"/>
        <v>6666.666666666667</v>
      </c>
      <c r="L125" s="347">
        <f t="shared" si="34"/>
        <v>6666.666666666667</v>
      </c>
      <c r="M125" s="347">
        <f t="shared" si="34"/>
        <v>6666.666666666667</v>
      </c>
      <c r="N125" s="347">
        <f t="shared" si="34"/>
        <v>6666.666666666667</v>
      </c>
      <c r="O125" s="347">
        <f t="shared" si="34"/>
        <v>6666.666666666667</v>
      </c>
      <c r="P125" s="343"/>
    </row>
    <row r="126" spans="1:16" s="344" customFormat="1" ht="9.1999999999999993" x14ac:dyDescent="0.15">
      <c r="A126" s="345" t="s">
        <v>330</v>
      </c>
      <c r="B126" s="346" t="s">
        <v>331</v>
      </c>
      <c r="C126" s="347">
        <f>+PE!C124</f>
        <v>0</v>
      </c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P126" s="343"/>
    </row>
    <row r="127" spans="1:16" s="344" customFormat="1" ht="9.1999999999999993" x14ac:dyDescent="0.15">
      <c r="A127" s="345" t="s">
        <v>332</v>
      </c>
      <c r="B127" s="346" t="s">
        <v>333</v>
      </c>
      <c r="C127" s="347">
        <f>+PE!C125</f>
        <v>100000</v>
      </c>
      <c r="D127" s="347">
        <f>+C127/12</f>
        <v>8333.3333333333339</v>
      </c>
      <c r="E127" s="347">
        <f>+D127</f>
        <v>8333.3333333333339</v>
      </c>
      <c r="F127" s="347">
        <f t="shared" ref="F127:O127" si="35">+E127</f>
        <v>8333.3333333333339</v>
      </c>
      <c r="G127" s="347">
        <f t="shared" si="35"/>
        <v>8333.3333333333339</v>
      </c>
      <c r="H127" s="347">
        <f t="shared" si="35"/>
        <v>8333.3333333333339</v>
      </c>
      <c r="I127" s="347">
        <f t="shared" si="35"/>
        <v>8333.3333333333339</v>
      </c>
      <c r="J127" s="347">
        <f t="shared" si="35"/>
        <v>8333.3333333333339</v>
      </c>
      <c r="K127" s="347">
        <f t="shared" si="35"/>
        <v>8333.3333333333339</v>
      </c>
      <c r="L127" s="347">
        <f t="shared" si="35"/>
        <v>8333.3333333333339</v>
      </c>
      <c r="M127" s="347">
        <f t="shared" si="35"/>
        <v>8333.3333333333339</v>
      </c>
      <c r="N127" s="347">
        <f t="shared" si="35"/>
        <v>8333.3333333333339</v>
      </c>
      <c r="O127" s="347">
        <f t="shared" si="35"/>
        <v>8333.3333333333339</v>
      </c>
      <c r="P127" s="343"/>
    </row>
    <row r="128" spans="1:16" s="344" customFormat="1" ht="9.1999999999999993" x14ac:dyDescent="0.15">
      <c r="A128" s="345" t="s">
        <v>334</v>
      </c>
      <c r="B128" s="346" t="s">
        <v>335</v>
      </c>
      <c r="C128" s="347">
        <f>+PE!C126</f>
        <v>0</v>
      </c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P128" s="343"/>
    </row>
    <row r="129" spans="1:16" s="344" customFormat="1" ht="9.1999999999999993" x14ac:dyDescent="0.15">
      <c r="A129" s="345" t="s">
        <v>336</v>
      </c>
      <c r="B129" s="346" t="s">
        <v>337</v>
      </c>
      <c r="C129" s="347">
        <f>+PE!C127</f>
        <v>260000</v>
      </c>
      <c r="D129" s="347">
        <f>+C129/12</f>
        <v>21666.666666666668</v>
      </c>
      <c r="E129" s="347">
        <f>+D129</f>
        <v>21666.666666666668</v>
      </c>
      <c r="F129" s="347">
        <f t="shared" ref="F129:O129" si="36">+E129</f>
        <v>21666.666666666668</v>
      </c>
      <c r="G129" s="347">
        <f t="shared" si="36"/>
        <v>21666.666666666668</v>
      </c>
      <c r="H129" s="347">
        <f t="shared" si="36"/>
        <v>21666.666666666668</v>
      </c>
      <c r="I129" s="347">
        <f t="shared" si="36"/>
        <v>21666.666666666668</v>
      </c>
      <c r="J129" s="347">
        <f t="shared" si="36"/>
        <v>21666.666666666668</v>
      </c>
      <c r="K129" s="347">
        <f t="shared" si="36"/>
        <v>21666.666666666668</v>
      </c>
      <c r="L129" s="347">
        <f t="shared" si="36"/>
        <v>21666.666666666668</v>
      </c>
      <c r="M129" s="347">
        <f t="shared" si="36"/>
        <v>21666.666666666668</v>
      </c>
      <c r="N129" s="347">
        <f t="shared" si="36"/>
        <v>21666.666666666668</v>
      </c>
      <c r="O129" s="347">
        <f t="shared" si="36"/>
        <v>21666.666666666668</v>
      </c>
      <c r="P129" s="343"/>
    </row>
    <row r="130" spans="1:16" s="344" customFormat="1" ht="9.1999999999999993" x14ac:dyDescent="0.15">
      <c r="A130" s="340" t="s">
        <v>338</v>
      </c>
      <c r="B130" s="341" t="s">
        <v>339</v>
      </c>
      <c r="C130" s="342">
        <f>SUM(C131:C145)</f>
        <v>260000</v>
      </c>
      <c r="D130" s="342">
        <f t="shared" ref="D130:O130" si="37">SUM(D131:D145)</f>
        <v>21666.666666666668</v>
      </c>
      <c r="E130" s="342">
        <f t="shared" si="37"/>
        <v>21666.666666666668</v>
      </c>
      <c r="F130" s="342">
        <f t="shared" si="37"/>
        <v>21666.666666666668</v>
      </c>
      <c r="G130" s="342">
        <f t="shared" si="37"/>
        <v>21666.666666666668</v>
      </c>
      <c r="H130" s="342">
        <f t="shared" si="37"/>
        <v>21666.666666666668</v>
      </c>
      <c r="I130" s="342">
        <f t="shared" si="37"/>
        <v>21666.666666666668</v>
      </c>
      <c r="J130" s="342">
        <f t="shared" si="37"/>
        <v>21666.666666666668</v>
      </c>
      <c r="K130" s="342">
        <f t="shared" si="37"/>
        <v>21666.666666666668</v>
      </c>
      <c r="L130" s="342">
        <f t="shared" si="37"/>
        <v>21666.666666666668</v>
      </c>
      <c r="M130" s="342">
        <f t="shared" si="37"/>
        <v>21666.666666666668</v>
      </c>
      <c r="N130" s="342">
        <f t="shared" si="37"/>
        <v>21666.666666666668</v>
      </c>
      <c r="O130" s="342">
        <f t="shared" si="37"/>
        <v>21666.666666666668</v>
      </c>
      <c r="P130" s="343"/>
    </row>
    <row r="131" spans="1:16" s="344" customFormat="1" ht="9.1999999999999993" x14ac:dyDescent="0.15">
      <c r="A131" s="345" t="s">
        <v>340</v>
      </c>
      <c r="B131" s="346" t="s">
        <v>341</v>
      </c>
      <c r="C131" s="347">
        <f>+PE!C129</f>
        <v>0</v>
      </c>
      <c r="D131" s="347"/>
      <c r="E131" s="347"/>
      <c r="F131" s="347"/>
      <c r="G131" s="347"/>
      <c r="H131" s="347"/>
      <c r="I131" s="347"/>
      <c r="J131" s="347"/>
      <c r="K131" s="347"/>
      <c r="L131" s="347"/>
      <c r="M131" s="347"/>
      <c r="N131" s="347"/>
      <c r="O131" s="347"/>
      <c r="P131" s="343"/>
    </row>
    <row r="132" spans="1:16" s="344" customFormat="1" ht="9.1999999999999993" x14ac:dyDescent="0.15">
      <c r="A132" s="345" t="s">
        <v>342</v>
      </c>
      <c r="B132" s="346" t="s">
        <v>343</v>
      </c>
      <c r="C132" s="347">
        <f>+PE!C130</f>
        <v>0</v>
      </c>
      <c r="D132" s="348"/>
      <c r="E132" s="348"/>
      <c r="F132" s="348"/>
      <c r="G132" s="348"/>
      <c r="H132" s="348"/>
      <c r="I132" s="348"/>
      <c r="J132" s="348"/>
      <c r="K132" s="348"/>
      <c r="L132" s="348"/>
      <c r="M132" s="348"/>
      <c r="N132" s="348"/>
      <c r="O132" s="348"/>
      <c r="P132" s="343"/>
    </row>
    <row r="133" spans="1:16" s="344" customFormat="1" ht="9.1999999999999993" x14ac:dyDescent="0.15">
      <c r="A133" s="345" t="s">
        <v>344</v>
      </c>
      <c r="B133" s="346" t="s">
        <v>345</v>
      </c>
      <c r="C133" s="347">
        <f>+PE!C131</f>
        <v>0</v>
      </c>
      <c r="D133" s="347"/>
      <c r="E133" s="347"/>
      <c r="F133" s="347"/>
      <c r="G133" s="347"/>
      <c r="H133" s="347"/>
      <c r="I133" s="347"/>
      <c r="J133" s="347"/>
      <c r="K133" s="347"/>
      <c r="L133" s="347"/>
      <c r="M133" s="347"/>
      <c r="N133" s="347"/>
      <c r="O133" s="347"/>
      <c r="P133" s="343"/>
    </row>
    <row r="134" spans="1:16" s="344" customFormat="1" ht="9.1999999999999993" x14ac:dyDescent="0.15">
      <c r="A134" s="345" t="s">
        <v>346</v>
      </c>
      <c r="B134" s="346" t="s">
        <v>347</v>
      </c>
      <c r="C134" s="347">
        <f>+PE!C132</f>
        <v>0</v>
      </c>
      <c r="D134" s="347"/>
      <c r="E134" s="347"/>
      <c r="F134" s="347"/>
      <c r="G134" s="347"/>
      <c r="H134" s="347"/>
      <c r="I134" s="347"/>
      <c r="J134" s="347"/>
      <c r="K134" s="347"/>
      <c r="L134" s="347"/>
      <c r="M134" s="347"/>
      <c r="N134" s="347"/>
      <c r="O134" s="347"/>
      <c r="P134" s="343"/>
    </row>
    <row r="135" spans="1:16" s="344" customFormat="1" ht="9.1999999999999993" x14ac:dyDescent="0.15">
      <c r="A135" s="345" t="s">
        <v>348</v>
      </c>
      <c r="B135" s="346" t="s">
        <v>349</v>
      </c>
      <c r="C135" s="347">
        <f>+PE!C133</f>
        <v>0</v>
      </c>
      <c r="D135" s="347"/>
      <c r="E135" s="347"/>
      <c r="F135" s="347"/>
      <c r="G135" s="347"/>
      <c r="H135" s="347"/>
      <c r="I135" s="347"/>
      <c r="J135" s="347"/>
      <c r="K135" s="347"/>
      <c r="L135" s="347"/>
      <c r="M135" s="347"/>
      <c r="N135" s="347"/>
      <c r="O135" s="347"/>
      <c r="P135" s="343"/>
    </row>
    <row r="136" spans="1:16" s="344" customFormat="1" ht="9.1999999999999993" x14ac:dyDescent="0.15">
      <c r="A136" s="345" t="s">
        <v>350</v>
      </c>
      <c r="B136" s="346" t="s">
        <v>351</v>
      </c>
      <c r="C136" s="347">
        <f>+PE!C134</f>
        <v>90000</v>
      </c>
      <c r="D136" s="347">
        <f>+C136/12</f>
        <v>7500</v>
      </c>
      <c r="E136" s="347">
        <f>+D136</f>
        <v>7500</v>
      </c>
      <c r="F136" s="347">
        <f t="shared" ref="F136:O136" si="38">+E136</f>
        <v>7500</v>
      </c>
      <c r="G136" s="347">
        <f t="shared" si="38"/>
        <v>7500</v>
      </c>
      <c r="H136" s="347">
        <f t="shared" si="38"/>
        <v>7500</v>
      </c>
      <c r="I136" s="347">
        <f t="shared" si="38"/>
        <v>7500</v>
      </c>
      <c r="J136" s="347">
        <f t="shared" si="38"/>
        <v>7500</v>
      </c>
      <c r="K136" s="347">
        <f t="shared" si="38"/>
        <v>7500</v>
      </c>
      <c r="L136" s="347">
        <f t="shared" si="38"/>
        <v>7500</v>
      </c>
      <c r="M136" s="347">
        <f t="shared" si="38"/>
        <v>7500</v>
      </c>
      <c r="N136" s="347">
        <f t="shared" si="38"/>
        <v>7500</v>
      </c>
      <c r="O136" s="347">
        <f t="shared" si="38"/>
        <v>7500</v>
      </c>
      <c r="P136" s="343"/>
    </row>
    <row r="137" spans="1:16" s="344" customFormat="1" ht="9.1999999999999993" x14ac:dyDescent="0.15">
      <c r="A137" s="345" t="s">
        <v>352</v>
      </c>
      <c r="B137" s="346" t="s">
        <v>353</v>
      </c>
      <c r="C137" s="347">
        <f>+PE!C135</f>
        <v>0</v>
      </c>
      <c r="D137" s="347"/>
      <c r="E137" s="347"/>
      <c r="F137" s="347"/>
      <c r="G137" s="347"/>
      <c r="H137" s="347"/>
      <c r="I137" s="347"/>
      <c r="J137" s="347"/>
      <c r="K137" s="347"/>
      <c r="L137" s="347"/>
      <c r="M137" s="347"/>
      <c r="N137" s="347"/>
      <c r="O137" s="347"/>
      <c r="P137" s="343"/>
    </row>
    <row r="138" spans="1:16" s="344" customFormat="1" ht="9.1999999999999993" x14ac:dyDescent="0.15">
      <c r="A138" s="345" t="s">
        <v>354</v>
      </c>
      <c r="B138" s="346" t="s">
        <v>355</v>
      </c>
      <c r="C138" s="347">
        <f>+PE!C136</f>
        <v>0</v>
      </c>
      <c r="D138" s="347"/>
      <c r="E138" s="347"/>
      <c r="F138" s="347"/>
      <c r="G138" s="347"/>
      <c r="H138" s="347"/>
      <c r="I138" s="347"/>
      <c r="J138" s="347"/>
      <c r="K138" s="347"/>
      <c r="L138" s="347"/>
      <c r="M138" s="347"/>
      <c r="N138" s="347"/>
      <c r="O138" s="347"/>
      <c r="P138" s="343"/>
    </row>
    <row r="139" spans="1:16" s="344" customFormat="1" ht="9.1999999999999993" x14ac:dyDescent="0.15">
      <c r="A139" s="345" t="s">
        <v>356</v>
      </c>
      <c r="B139" s="346" t="s">
        <v>357</v>
      </c>
      <c r="C139" s="347">
        <f>+PE!C137</f>
        <v>75000</v>
      </c>
      <c r="D139" s="347">
        <f>+C139/12</f>
        <v>6250</v>
      </c>
      <c r="E139" s="347">
        <f>+D139</f>
        <v>6250</v>
      </c>
      <c r="F139" s="347">
        <f t="shared" ref="F139:O139" si="39">+E139</f>
        <v>6250</v>
      </c>
      <c r="G139" s="347">
        <f t="shared" si="39"/>
        <v>6250</v>
      </c>
      <c r="H139" s="347">
        <f t="shared" si="39"/>
        <v>6250</v>
      </c>
      <c r="I139" s="347">
        <f t="shared" si="39"/>
        <v>6250</v>
      </c>
      <c r="J139" s="347">
        <f t="shared" si="39"/>
        <v>6250</v>
      </c>
      <c r="K139" s="347">
        <f t="shared" si="39"/>
        <v>6250</v>
      </c>
      <c r="L139" s="347">
        <f t="shared" si="39"/>
        <v>6250</v>
      </c>
      <c r="M139" s="347">
        <f t="shared" si="39"/>
        <v>6250</v>
      </c>
      <c r="N139" s="347">
        <f t="shared" si="39"/>
        <v>6250</v>
      </c>
      <c r="O139" s="347">
        <f t="shared" si="39"/>
        <v>6250</v>
      </c>
      <c r="P139" s="343"/>
    </row>
    <row r="140" spans="1:16" s="344" customFormat="1" ht="9.1999999999999993" x14ac:dyDescent="0.15">
      <c r="A140" s="345" t="s">
        <v>358</v>
      </c>
      <c r="B140" s="346" t="s">
        <v>359</v>
      </c>
      <c r="C140" s="347">
        <f>+PE!C138</f>
        <v>0</v>
      </c>
      <c r="D140" s="347"/>
      <c r="E140" s="347"/>
      <c r="F140" s="347"/>
      <c r="G140" s="347"/>
      <c r="H140" s="347"/>
      <c r="I140" s="347"/>
      <c r="J140" s="347"/>
      <c r="K140" s="347"/>
      <c r="L140" s="347"/>
      <c r="M140" s="347"/>
      <c r="N140" s="347"/>
      <c r="O140" s="347"/>
      <c r="P140" s="343"/>
    </row>
    <row r="141" spans="1:16" s="344" customFormat="1" ht="9.1999999999999993" x14ac:dyDescent="0.15">
      <c r="A141" s="345" t="s">
        <v>360</v>
      </c>
      <c r="B141" s="346" t="s">
        <v>361</v>
      </c>
      <c r="C141" s="347">
        <f>+PE!C139</f>
        <v>80000</v>
      </c>
      <c r="D141" s="347">
        <f>+C141/12</f>
        <v>6666.666666666667</v>
      </c>
      <c r="E141" s="347">
        <f>+D141</f>
        <v>6666.666666666667</v>
      </c>
      <c r="F141" s="347">
        <f t="shared" ref="F141:O141" si="40">+E141</f>
        <v>6666.666666666667</v>
      </c>
      <c r="G141" s="347">
        <f t="shared" si="40"/>
        <v>6666.666666666667</v>
      </c>
      <c r="H141" s="347">
        <f t="shared" si="40"/>
        <v>6666.666666666667</v>
      </c>
      <c r="I141" s="347">
        <f t="shared" si="40"/>
        <v>6666.666666666667</v>
      </c>
      <c r="J141" s="347">
        <f t="shared" si="40"/>
        <v>6666.666666666667</v>
      </c>
      <c r="K141" s="347">
        <f t="shared" si="40"/>
        <v>6666.666666666667</v>
      </c>
      <c r="L141" s="347">
        <f t="shared" si="40"/>
        <v>6666.666666666667</v>
      </c>
      <c r="M141" s="347">
        <f t="shared" si="40"/>
        <v>6666.666666666667</v>
      </c>
      <c r="N141" s="347">
        <f t="shared" si="40"/>
        <v>6666.666666666667</v>
      </c>
      <c r="O141" s="347">
        <f t="shared" si="40"/>
        <v>6666.666666666667</v>
      </c>
      <c r="P141" s="343"/>
    </row>
    <row r="142" spans="1:16" s="344" customFormat="1" ht="9.1999999999999993" x14ac:dyDescent="0.15">
      <c r="A142" s="345" t="s">
        <v>362</v>
      </c>
      <c r="B142" s="346" t="s">
        <v>363</v>
      </c>
      <c r="C142" s="347">
        <f>+PE!C140</f>
        <v>0</v>
      </c>
      <c r="D142" s="348"/>
      <c r="E142" s="348"/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3"/>
    </row>
    <row r="143" spans="1:16" s="344" customFormat="1" ht="9.1999999999999993" x14ac:dyDescent="0.15">
      <c r="A143" s="345" t="s">
        <v>364</v>
      </c>
      <c r="B143" s="346" t="s">
        <v>365</v>
      </c>
      <c r="C143" s="347">
        <f>+PE!C141</f>
        <v>15000</v>
      </c>
      <c r="D143" s="347">
        <f>+C143/12</f>
        <v>1250</v>
      </c>
      <c r="E143" s="347">
        <f>+D143</f>
        <v>1250</v>
      </c>
      <c r="F143" s="347">
        <f t="shared" ref="F143:O143" si="41">+E143</f>
        <v>1250</v>
      </c>
      <c r="G143" s="347">
        <f t="shared" si="41"/>
        <v>1250</v>
      </c>
      <c r="H143" s="347">
        <f t="shared" si="41"/>
        <v>1250</v>
      </c>
      <c r="I143" s="347">
        <f t="shared" si="41"/>
        <v>1250</v>
      </c>
      <c r="J143" s="347">
        <f t="shared" si="41"/>
        <v>1250</v>
      </c>
      <c r="K143" s="347">
        <f t="shared" si="41"/>
        <v>1250</v>
      </c>
      <c r="L143" s="347">
        <f t="shared" si="41"/>
        <v>1250</v>
      </c>
      <c r="M143" s="347">
        <f t="shared" si="41"/>
        <v>1250</v>
      </c>
      <c r="N143" s="347">
        <f t="shared" si="41"/>
        <v>1250</v>
      </c>
      <c r="O143" s="347">
        <f t="shared" si="41"/>
        <v>1250</v>
      </c>
      <c r="P143" s="343"/>
    </row>
    <row r="144" spans="1:16" s="344" customFormat="1" ht="9.1999999999999993" x14ac:dyDescent="0.15">
      <c r="A144" s="345" t="s">
        <v>366</v>
      </c>
      <c r="B144" s="346" t="s">
        <v>367</v>
      </c>
      <c r="C144" s="347">
        <f>+PE!C142</f>
        <v>0</v>
      </c>
      <c r="D144" s="347"/>
      <c r="E144" s="347"/>
      <c r="F144" s="347"/>
      <c r="G144" s="347"/>
      <c r="H144" s="347"/>
      <c r="I144" s="347"/>
      <c r="J144" s="347"/>
      <c r="K144" s="347"/>
      <c r="L144" s="347"/>
      <c r="M144" s="347"/>
      <c r="N144" s="347"/>
      <c r="O144" s="347"/>
      <c r="P144" s="343"/>
    </row>
    <row r="145" spans="1:16" s="344" customFormat="1" ht="9.1999999999999993" x14ac:dyDescent="0.15">
      <c r="A145" s="345" t="s">
        <v>368</v>
      </c>
      <c r="B145" s="346" t="s">
        <v>369</v>
      </c>
      <c r="C145" s="347">
        <f>+PE!C143</f>
        <v>0</v>
      </c>
      <c r="D145" s="347"/>
      <c r="E145" s="347"/>
      <c r="F145" s="347"/>
      <c r="G145" s="347"/>
      <c r="H145" s="347"/>
      <c r="I145" s="347"/>
      <c r="J145" s="347"/>
      <c r="K145" s="347"/>
      <c r="L145" s="347"/>
      <c r="M145" s="347"/>
      <c r="N145" s="347"/>
      <c r="O145" s="347"/>
      <c r="P145" s="343"/>
    </row>
    <row r="146" spans="1:16" s="344" customFormat="1" ht="9.1999999999999993" x14ac:dyDescent="0.15">
      <c r="A146" s="340" t="s">
        <v>370</v>
      </c>
      <c r="B146" s="341" t="s">
        <v>9</v>
      </c>
      <c r="C146" s="342">
        <f>SUM(C147:C151)</f>
        <v>845000</v>
      </c>
      <c r="D146" s="342">
        <f t="shared" ref="D146:O146" si="42">SUM(D147:D151)</f>
        <v>70416.666666666672</v>
      </c>
      <c r="E146" s="342">
        <f t="shared" si="42"/>
        <v>70416.666666666672</v>
      </c>
      <c r="F146" s="342">
        <f t="shared" si="42"/>
        <v>70416.666666666672</v>
      </c>
      <c r="G146" s="342">
        <f t="shared" si="42"/>
        <v>70416.666666666672</v>
      </c>
      <c r="H146" s="342">
        <f t="shared" si="42"/>
        <v>70416.666666666672</v>
      </c>
      <c r="I146" s="342">
        <f t="shared" si="42"/>
        <v>70416.666666666672</v>
      </c>
      <c r="J146" s="342">
        <f t="shared" si="42"/>
        <v>70416.666666666672</v>
      </c>
      <c r="K146" s="342">
        <f t="shared" si="42"/>
        <v>70416.666666666672</v>
      </c>
      <c r="L146" s="342">
        <f t="shared" si="42"/>
        <v>70416.666666666672</v>
      </c>
      <c r="M146" s="342">
        <f t="shared" si="42"/>
        <v>70416.666666666672</v>
      </c>
      <c r="N146" s="342">
        <f t="shared" si="42"/>
        <v>70416.666666666672</v>
      </c>
      <c r="O146" s="342">
        <f t="shared" si="42"/>
        <v>70416.666666666672</v>
      </c>
      <c r="P146" s="343"/>
    </row>
    <row r="147" spans="1:16" s="344" customFormat="1" ht="9.1999999999999993" x14ac:dyDescent="0.15">
      <c r="A147" s="345" t="s">
        <v>371</v>
      </c>
      <c r="B147" s="346" t="s">
        <v>9</v>
      </c>
      <c r="C147" s="347">
        <f>+PE!C145</f>
        <v>0</v>
      </c>
      <c r="D147" s="347"/>
      <c r="E147" s="347"/>
      <c r="F147" s="347"/>
      <c r="G147" s="347"/>
      <c r="H147" s="347"/>
      <c r="I147" s="347"/>
      <c r="J147" s="347"/>
      <c r="K147" s="347"/>
      <c r="L147" s="347"/>
      <c r="M147" s="347"/>
      <c r="N147" s="347"/>
      <c r="O147" s="347"/>
      <c r="P147" s="343"/>
    </row>
    <row r="148" spans="1:16" s="344" customFormat="1" ht="9.1999999999999993" x14ac:dyDescent="0.15">
      <c r="A148" s="345" t="s">
        <v>372</v>
      </c>
      <c r="B148" s="346" t="s">
        <v>373</v>
      </c>
      <c r="C148" s="347">
        <f>+PE!C146</f>
        <v>845000</v>
      </c>
      <c r="D148" s="347">
        <f>+C148/12</f>
        <v>70416.666666666672</v>
      </c>
      <c r="E148" s="347">
        <f>+D148</f>
        <v>70416.666666666672</v>
      </c>
      <c r="F148" s="347">
        <f t="shared" ref="F148:O148" si="43">+E148</f>
        <v>70416.666666666672</v>
      </c>
      <c r="G148" s="347">
        <f t="shared" si="43"/>
        <v>70416.666666666672</v>
      </c>
      <c r="H148" s="347">
        <f t="shared" si="43"/>
        <v>70416.666666666672</v>
      </c>
      <c r="I148" s="347">
        <f t="shared" si="43"/>
        <v>70416.666666666672</v>
      </c>
      <c r="J148" s="347">
        <f t="shared" si="43"/>
        <v>70416.666666666672</v>
      </c>
      <c r="K148" s="347">
        <f t="shared" si="43"/>
        <v>70416.666666666672</v>
      </c>
      <c r="L148" s="347">
        <f t="shared" si="43"/>
        <v>70416.666666666672</v>
      </c>
      <c r="M148" s="347">
        <f t="shared" si="43"/>
        <v>70416.666666666672</v>
      </c>
      <c r="N148" s="347">
        <f t="shared" si="43"/>
        <v>70416.666666666672</v>
      </c>
      <c r="O148" s="347">
        <f t="shared" si="43"/>
        <v>70416.666666666672</v>
      </c>
      <c r="P148" s="343"/>
    </row>
    <row r="149" spans="1:16" s="344" customFormat="1" ht="9.1999999999999993" x14ac:dyDescent="0.15">
      <c r="A149" s="345" t="s">
        <v>374</v>
      </c>
      <c r="B149" s="346" t="s">
        <v>375</v>
      </c>
      <c r="C149" s="347">
        <f>+PE!C147</f>
        <v>0</v>
      </c>
      <c r="D149" s="347"/>
      <c r="E149" s="347"/>
      <c r="F149" s="347"/>
      <c r="G149" s="347"/>
      <c r="H149" s="347"/>
      <c r="I149" s="347"/>
      <c r="J149" s="347"/>
      <c r="K149" s="347"/>
      <c r="L149" s="347"/>
      <c r="M149" s="347"/>
      <c r="N149" s="347"/>
      <c r="O149" s="347"/>
      <c r="P149" s="343"/>
    </row>
    <row r="150" spans="1:16" s="344" customFormat="1" ht="9.1999999999999993" x14ac:dyDescent="0.15">
      <c r="A150" s="345" t="s">
        <v>376</v>
      </c>
      <c r="B150" s="346" t="s">
        <v>377</v>
      </c>
      <c r="C150" s="347">
        <f>+PE!C148</f>
        <v>0</v>
      </c>
      <c r="D150" s="347"/>
      <c r="E150" s="347"/>
      <c r="F150" s="347"/>
      <c r="G150" s="347"/>
      <c r="H150" s="347"/>
      <c r="I150" s="347"/>
      <c r="J150" s="347"/>
      <c r="K150" s="347"/>
      <c r="L150" s="347"/>
      <c r="M150" s="347"/>
      <c r="N150" s="347"/>
      <c r="O150" s="347"/>
      <c r="P150" s="343"/>
    </row>
    <row r="151" spans="1:16" s="344" customFormat="1" ht="9.1999999999999993" x14ac:dyDescent="0.15">
      <c r="A151" s="345" t="s">
        <v>378</v>
      </c>
      <c r="B151" s="346" t="s">
        <v>379</v>
      </c>
      <c r="C151" s="347">
        <f>+PE!C149</f>
        <v>0</v>
      </c>
      <c r="D151" s="347"/>
      <c r="E151" s="347"/>
      <c r="F151" s="347"/>
      <c r="G151" s="347"/>
      <c r="H151" s="347"/>
      <c r="I151" s="347"/>
      <c r="J151" s="347"/>
      <c r="K151" s="347"/>
      <c r="L151" s="347"/>
      <c r="M151" s="347"/>
      <c r="N151" s="347"/>
      <c r="O151" s="347"/>
      <c r="P151" s="343"/>
    </row>
    <row r="152" spans="1:16" s="344" customFormat="1" ht="18.350000000000001" x14ac:dyDescent="0.15">
      <c r="A152" s="340" t="s">
        <v>380</v>
      </c>
      <c r="B152" s="341" t="s">
        <v>381</v>
      </c>
      <c r="C152" s="342">
        <f>SUM(C153:C162)</f>
        <v>388000</v>
      </c>
      <c r="D152" s="342">
        <f t="shared" ref="D152:O152" si="44">SUM(D153:D162)</f>
        <v>32333.333333333336</v>
      </c>
      <c r="E152" s="342">
        <f t="shared" si="44"/>
        <v>32333.333333333336</v>
      </c>
      <c r="F152" s="342">
        <f t="shared" si="44"/>
        <v>32333.333333333336</v>
      </c>
      <c r="G152" s="342">
        <f t="shared" si="44"/>
        <v>32333.333333333336</v>
      </c>
      <c r="H152" s="342">
        <f t="shared" si="44"/>
        <v>32333.333333333336</v>
      </c>
      <c r="I152" s="342">
        <f t="shared" si="44"/>
        <v>32333.333333333336</v>
      </c>
      <c r="J152" s="342">
        <f t="shared" si="44"/>
        <v>32333.333333333336</v>
      </c>
      <c r="K152" s="342">
        <f t="shared" si="44"/>
        <v>32333.333333333336</v>
      </c>
      <c r="L152" s="342">
        <f t="shared" si="44"/>
        <v>32333.333333333336</v>
      </c>
      <c r="M152" s="342">
        <f t="shared" si="44"/>
        <v>32333.333333333336</v>
      </c>
      <c r="N152" s="342">
        <f t="shared" si="44"/>
        <v>32333.333333333336</v>
      </c>
      <c r="O152" s="342">
        <f t="shared" si="44"/>
        <v>32333.333333333336</v>
      </c>
      <c r="P152" s="343"/>
    </row>
    <row r="153" spans="1:16" s="344" customFormat="1" ht="9.1999999999999993" x14ac:dyDescent="0.15">
      <c r="A153" s="345" t="s">
        <v>382</v>
      </c>
      <c r="B153" s="346" t="s">
        <v>383</v>
      </c>
      <c r="C153" s="347">
        <f>+PE!C151</f>
        <v>0</v>
      </c>
      <c r="D153" s="347"/>
      <c r="E153" s="347"/>
      <c r="F153" s="347"/>
      <c r="G153" s="347"/>
      <c r="H153" s="347"/>
      <c r="I153" s="347"/>
      <c r="J153" s="347"/>
      <c r="K153" s="347"/>
      <c r="L153" s="347"/>
      <c r="M153" s="347"/>
      <c r="N153" s="347"/>
      <c r="O153" s="347"/>
      <c r="P153" s="343"/>
    </row>
    <row r="154" spans="1:16" s="344" customFormat="1" ht="9.1999999999999993" x14ac:dyDescent="0.15">
      <c r="A154" s="345" t="s">
        <v>384</v>
      </c>
      <c r="B154" s="346" t="s">
        <v>385</v>
      </c>
      <c r="C154" s="347">
        <f>+PE!C152</f>
        <v>88000</v>
      </c>
      <c r="D154" s="347">
        <f>+C154/12</f>
        <v>7333.333333333333</v>
      </c>
      <c r="E154" s="347">
        <f>+D154</f>
        <v>7333.333333333333</v>
      </c>
      <c r="F154" s="347">
        <f t="shared" ref="F154:O154" si="45">+E154</f>
        <v>7333.333333333333</v>
      </c>
      <c r="G154" s="347">
        <f t="shared" si="45"/>
        <v>7333.333333333333</v>
      </c>
      <c r="H154" s="347">
        <f t="shared" si="45"/>
        <v>7333.333333333333</v>
      </c>
      <c r="I154" s="347">
        <f t="shared" si="45"/>
        <v>7333.333333333333</v>
      </c>
      <c r="J154" s="347">
        <f t="shared" si="45"/>
        <v>7333.333333333333</v>
      </c>
      <c r="K154" s="347">
        <f t="shared" si="45"/>
        <v>7333.333333333333</v>
      </c>
      <c r="L154" s="347">
        <f t="shared" si="45"/>
        <v>7333.333333333333</v>
      </c>
      <c r="M154" s="347">
        <f t="shared" si="45"/>
        <v>7333.333333333333</v>
      </c>
      <c r="N154" s="347">
        <f t="shared" si="45"/>
        <v>7333.333333333333</v>
      </c>
      <c r="O154" s="347">
        <f t="shared" si="45"/>
        <v>7333.333333333333</v>
      </c>
      <c r="P154" s="343"/>
    </row>
    <row r="155" spans="1:16" s="344" customFormat="1" ht="9.1999999999999993" x14ac:dyDescent="0.15">
      <c r="A155" s="345" t="s">
        <v>386</v>
      </c>
      <c r="B155" s="346" t="s">
        <v>387</v>
      </c>
      <c r="C155" s="347">
        <f>+PE!C153</f>
        <v>0</v>
      </c>
      <c r="D155" s="347"/>
      <c r="E155" s="347"/>
      <c r="F155" s="347"/>
      <c r="G155" s="347"/>
      <c r="H155" s="347"/>
      <c r="I155" s="347"/>
      <c r="J155" s="347"/>
      <c r="K155" s="347"/>
      <c r="L155" s="347"/>
      <c r="M155" s="347"/>
      <c r="N155" s="347"/>
      <c r="O155" s="347"/>
      <c r="P155" s="343"/>
    </row>
    <row r="156" spans="1:16" s="344" customFormat="1" ht="9.1999999999999993" x14ac:dyDescent="0.15">
      <c r="A156" s="345" t="s">
        <v>388</v>
      </c>
      <c r="B156" s="346" t="s">
        <v>389</v>
      </c>
      <c r="C156" s="347">
        <f>+PE!C154</f>
        <v>0</v>
      </c>
      <c r="D156" s="347"/>
      <c r="E156" s="347"/>
      <c r="F156" s="347"/>
      <c r="G156" s="347"/>
      <c r="H156" s="347"/>
      <c r="I156" s="347"/>
      <c r="J156" s="347"/>
      <c r="K156" s="347"/>
      <c r="L156" s="347"/>
      <c r="M156" s="347"/>
      <c r="N156" s="347"/>
      <c r="O156" s="347"/>
      <c r="P156" s="343"/>
    </row>
    <row r="157" spans="1:16" s="344" customFormat="1" ht="9.1999999999999993" x14ac:dyDescent="0.15">
      <c r="A157" s="345" t="s">
        <v>390</v>
      </c>
      <c r="B157" s="346" t="s">
        <v>391</v>
      </c>
      <c r="C157" s="347">
        <f>+PE!C155</f>
        <v>0</v>
      </c>
      <c r="D157" s="347"/>
      <c r="E157" s="347"/>
      <c r="F157" s="347"/>
      <c r="G157" s="347"/>
      <c r="H157" s="347"/>
      <c r="I157" s="347"/>
      <c r="J157" s="347"/>
      <c r="K157" s="347"/>
      <c r="L157" s="347"/>
      <c r="M157" s="347"/>
      <c r="N157" s="347"/>
      <c r="O157" s="347"/>
      <c r="P157" s="343"/>
    </row>
    <row r="158" spans="1:16" s="344" customFormat="1" ht="9.1999999999999993" x14ac:dyDescent="0.15">
      <c r="A158" s="345" t="s">
        <v>392</v>
      </c>
      <c r="B158" s="346" t="s">
        <v>393</v>
      </c>
      <c r="C158" s="347">
        <f>+PE!C156</f>
        <v>200000</v>
      </c>
      <c r="D158" s="347">
        <f>+C158/12</f>
        <v>16666.666666666668</v>
      </c>
      <c r="E158" s="347">
        <f>+D158</f>
        <v>16666.666666666668</v>
      </c>
      <c r="F158" s="347">
        <f t="shared" ref="F158:O158" si="46">+E158</f>
        <v>16666.666666666668</v>
      </c>
      <c r="G158" s="347">
        <f t="shared" si="46"/>
        <v>16666.666666666668</v>
      </c>
      <c r="H158" s="347">
        <f t="shared" si="46"/>
        <v>16666.666666666668</v>
      </c>
      <c r="I158" s="347">
        <f t="shared" si="46"/>
        <v>16666.666666666668</v>
      </c>
      <c r="J158" s="347">
        <f t="shared" si="46"/>
        <v>16666.666666666668</v>
      </c>
      <c r="K158" s="347">
        <f t="shared" si="46"/>
        <v>16666.666666666668</v>
      </c>
      <c r="L158" s="347">
        <f t="shared" si="46"/>
        <v>16666.666666666668</v>
      </c>
      <c r="M158" s="347">
        <f t="shared" si="46"/>
        <v>16666.666666666668</v>
      </c>
      <c r="N158" s="347">
        <f t="shared" si="46"/>
        <v>16666.666666666668</v>
      </c>
      <c r="O158" s="347">
        <f t="shared" si="46"/>
        <v>16666.666666666668</v>
      </c>
      <c r="P158" s="343"/>
    </row>
    <row r="159" spans="1:16" s="344" customFormat="1" ht="9.1999999999999993" x14ac:dyDescent="0.15">
      <c r="A159" s="345" t="s">
        <v>394</v>
      </c>
      <c r="B159" s="346" t="s">
        <v>395</v>
      </c>
      <c r="C159" s="347">
        <f>+PE!C157</f>
        <v>0</v>
      </c>
      <c r="D159" s="347"/>
      <c r="E159" s="347"/>
      <c r="F159" s="347"/>
      <c r="G159" s="347"/>
      <c r="H159" s="347"/>
      <c r="I159" s="347"/>
      <c r="J159" s="347"/>
      <c r="K159" s="347"/>
      <c r="L159" s="347"/>
      <c r="M159" s="347"/>
      <c r="N159" s="347"/>
      <c r="O159" s="347"/>
      <c r="P159" s="343"/>
    </row>
    <row r="160" spans="1:16" s="344" customFormat="1" ht="9.1999999999999993" x14ac:dyDescent="0.15">
      <c r="A160" s="345" t="s">
        <v>396</v>
      </c>
      <c r="B160" s="346" t="s">
        <v>397</v>
      </c>
      <c r="C160" s="347">
        <f>+PE!C158</f>
        <v>50000</v>
      </c>
      <c r="D160" s="347">
        <f>+C160/12</f>
        <v>4166.666666666667</v>
      </c>
      <c r="E160" s="347">
        <f>+D160</f>
        <v>4166.666666666667</v>
      </c>
      <c r="F160" s="347">
        <f t="shared" ref="F160:O160" si="47">+E160</f>
        <v>4166.666666666667</v>
      </c>
      <c r="G160" s="347">
        <f t="shared" si="47"/>
        <v>4166.666666666667</v>
      </c>
      <c r="H160" s="347">
        <f t="shared" si="47"/>
        <v>4166.666666666667</v>
      </c>
      <c r="I160" s="347">
        <f t="shared" si="47"/>
        <v>4166.666666666667</v>
      </c>
      <c r="J160" s="347">
        <f t="shared" si="47"/>
        <v>4166.666666666667</v>
      </c>
      <c r="K160" s="347">
        <f t="shared" si="47"/>
        <v>4166.666666666667</v>
      </c>
      <c r="L160" s="347">
        <f t="shared" si="47"/>
        <v>4166.666666666667</v>
      </c>
      <c r="M160" s="347">
        <f t="shared" si="47"/>
        <v>4166.666666666667</v>
      </c>
      <c r="N160" s="347">
        <f t="shared" si="47"/>
        <v>4166.666666666667</v>
      </c>
      <c r="O160" s="347">
        <f t="shared" si="47"/>
        <v>4166.666666666667</v>
      </c>
      <c r="P160" s="343"/>
    </row>
    <row r="161" spans="1:16" s="344" customFormat="1" ht="9.1999999999999993" x14ac:dyDescent="0.15">
      <c r="A161" s="345" t="s">
        <v>398</v>
      </c>
      <c r="B161" s="346" t="s">
        <v>399</v>
      </c>
      <c r="C161" s="347">
        <f>+PE!C159</f>
        <v>0</v>
      </c>
      <c r="D161" s="347"/>
      <c r="E161" s="347"/>
      <c r="F161" s="347"/>
      <c r="G161" s="347"/>
      <c r="H161" s="347"/>
      <c r="I161" s="347"/>
      <c r="J161" s="347"/>
      <c r="K161" s="347"/>
      <c r="L161" s="347"/>
      <c r="M161" s="347"/>
      <c r="N161" s="347"/>
      <c r="O161" s="347"/>
      <c r="P161" s="343"/>
    </row>
    <row r="162" spans="1:16" s="344" customFormat="1" ht="9.1999999999999993" x14ac:dyDescent="0.15">
      <c r="A162" s="345" t="s">
        <v>400</v>
      </c>
      <c r="B162" s="346" t="s">
        <v>401</v>
      </c>
      <c r="C162" s="347">
        <f>+PE!C160</f>
        <v>50000</v>
      </c>
      <c r="D162" s="347">
        <f>+C162/12</f>
        <v>4166.666666666667</v>
      </c>
      <c r="E162" s="347">
        <f>+D162</f>
        <v>4166.666666666667</v>
      </c>
      <c r="F162" s="347">
        <f t="shared" ref="F162:O162" si="48">+E162</f>
        <v>4166.666666666667</v>
      </c>
      <c r="G162" s="347">
        <f t="shared" si="48"/>
        <v>4166.666666666667</v>
      </c>
      <c r="H162" s="347">
        <f t="shared" si="48"/>
        <v>4166.666666666667</v>
      </c>
      <c r="I162" s="347">
        <f t="shared" si="48"/>
        <v>4166.666666666667</v>
      </c>
      <c r="J162" s="347">
        <f t="shared" si="48"/>
        <v>4166.666666666667</v>
      </c>
      <c r="K162" s="347">
        <f t="shared" si="48"/>
        <v>4166.666666666667</v>
      </c>
      <c r="L162" s="347">
        <f t="shared" si="48"/>
        <v>4166.666666666667</v>
      </c>
      <c r="M162" s="347">
        <f t="shared" si="48"/>
        <v>4166.666666666667</v>
      </c>
      <c r="N162" s="347">
        <f t="shared" si="48"/>
        <v>4166.666666666667</v>
      </c>
      <c r="O162" s="347">
        <f t="shared" si="48"/>
        <v>4166.666666666667</v>
      </c>
      <c r="P162" s="343"/>
    </row>
    <row r="163" spans="1:16" s="344" customFormat="1" ht="9.1999999999999993" x14ac:dyDescent="0.15">
      <c r="A163" s="340" t="s">
        <v>402</v>
      </c>
      <c r="B163" s="341" t="s">
        <v>10</v>
      </c>
      <c r="C163" s="342">
        <f>SUM(C164:C169)</f>
        <v>300000</v>
      </c>
      <c r="D163" s="342">
        <f t="shared" ref="D163:O163" si="49">SUM(D164:D169)</f>
        <v>25000</v>
      </c>
      <c r="E163" s="342">
        <f t="shared" si="49"/>
        <v>25000</v>
      </c>
      <c r="F163" s="342">
        <f t="shared" si="49"/>
        <v>25000</v>
      </c>
      <c r="G163" s="342">
        <f t="shared" si="49"/>
        <v>25000</v>
      </c>
      <c r="H163" s="342">
        <f t="shared" si="49"/>
        <v>25000</v>
      </c>
      <c r="I163" s="342">
        <f t="shared" si="49"/>
        <v>25000</v>
      </c>
      <c r="J163" s="342">
        <f t="shared" si="49"/>
        <v>25000</v>
      </c>
      <c r="K163" s="342">
        <f t="shared" si="49"/>
        <v>25000</v>
      </c>
      <c r="L163" s="342">
        <f t="shared" si="49"/>
        <v>25000</v>
      </c>
      <c r="M163" s="342">
        <f t="shared" si="49"/>
        <v>25000</v>
      </c>
      <c r="N163" s="342">
        <f t="shared" si="49"/>
        <v>25000</v>
      </c>
      <c r="O163" s="342">
        <f t="shared" si="49"/>
        <v>25000</v>
      </c>
      <c r="P163" s="343"/>
    </row>
    <row r="164" spans="1:16" s="344" customFormat="1" ht="9.1999999999999993" x14ac:dyDescent="0.15">
      <c r="A164" s="345" t="s">
        <v>403</v>
      </c>
      <c r="B164" s="346" t="s">
        <v>404</v>
      </c>
      <c r="C164" s="347">
        <f>+PE!C162</f>
        <v>0</v>
      </c>
      <c r="D164" s="347"/>
      <c r="E164" s="347"/>
      <c r="F164" s="347"/>
      <c r="G164" s="347"/>
      <c r="H164" s="347"/>
      <c r="I164" s="347"/>
      <c r="J164" s="347"/>
      <c r="K164" s="347"/>
      <c r="L164" s="347"/>
      <c r="M164" s="347"/>
      <c r="N164" s="347"/>
      <c r="O164" s="347"/>
      <c r="P164" s="343"/>
    </row>
    <row r="165" spans="1:16" s="344" customFormat="1" ht="9.1999999999999993" x14ac:dyDescent="0.15">
      <c r="A165" s="345" t="s">
        <v>405</v>
      </c>
      <c r="B165" s="346" t="s">
        <v>406</v>
      </c>
      <c r="C165" s="347">
        <f>+PE!C163</f>
        <v>0</v>
      </c>
      <c r="D165" s="347"/>
      <c r="E165" s="347"/>
      <c r="F165" s="347"/>
      <c r="G165" s="347"/>
      <c r="H165" s="347"/>
      <c r="I165" s="347"/>
      <c r="J165" s="347"/>
      <c r="K165" s="347"/>
      <c r="L165" s="347"/>
      <c r="M165" s="347"/>
      <c r="N165" s="347"/>
      <c r="O165" s="347"/>
      <c r="P165" s="343"/>
    </row>
    <row r="166" spans="1:16" s="344" customFormat="1" ht="9.1999999999999993" x14ac:dyDescent="0.15">
      <c r="A166" s="345" t="s">
        <v>407</v>
      </c>
      <c r="B166" s="346" t="s">
        <v>408</v>
      </c>
      <c r="C166" s="347">
        <f>+PE!C164</f>
        <v>0</v>
      </c>
      <c r="D166" s="347"/>
      <c r="E166" s="347"/>
      <c r="F166" s="347"/>
      <c r="G166" s="347"/>
      <c r="H166" s="347"/>
      <c r="I166" s="347"/>
      <c r="J166" s="347"/>
      <c r="K166" s="347"/>
      <c r="L166" s="347"/>
      <c r="M166" s="347"/>
      <c r="N166" s="347"/>
      <c r="O166" s="347"/>
      <c r="P166" s="343"/>
    </row>
    <row r="167" spans="1:16" s="344" customFormat="1" ht="9.1999999999999993" x14ac:dyDescent="0.15">
      <c r="A167" s="345" t="s">
        <v>409</v>
      </c>
      <c r="B167" s="346" t="s">
        <v>410</v>
      </c>
      <c r="C167" s="347">
        <f>+PE!C165</f>
        <v>100000</v>
      </c>
      <c r="D167" s="347">
        <f>+C167/12</f>
        <v>8333.3333333333339</v>
      </c>
      <c r="E167" s="347">
        <f>+D167</f>
        <v>8333.3333333333339</v>
      </c>
      <c r="F167" s="347">
        <f t="shared" ref="F167:O167" si="50">+E167</f>
        <v>8333.3333333333339</v>
      </c>
      <c r="G167" s="347">
        <f t="shared" si="50"/>
        <v>8333.3333333333339</v>
      </c>
      <c r="H167" s="347">
        <f t="shared" si="50"/>
        <v>8333.3333333333339</v>
      </c>
      <c r="I167" s="347">
        <f t="shared" si="50"/>
        <v>8333.3333333333339</v>
      </c>
      <c r="J167" s="347">
        <f t="shared" si="50"/>
        <v>8333.3333333333339</v>
      </c>
      <c r="K167" s="347">
        <f t="shared" si="50"/>
        <v>8333.3333333333339</v>
      </c>
      <c r="L167" s="347">
        <f t="shared" si="50"/>
        <v>8333.3333333333339</v>
      </c>
      <c r="M167" s="347">
        <f t="shared" si="50"/>
        <v>8333.3333333333339</v>
      </c>
      <c r="N167" s="347">
        <f t="shared" si="50"/>
        <v>8333.3333333333339</v>
      </c>
      <c r="O167" s="347">
        <f t="shared" si="50"/>
        <v>8333.3333333333339</v>
      </c>
      <c r="P167" s="343"/>
    </row>
    <row r="168" spans="1:16" s="344" customFormat="1" ht="9.1999999999999993" x14ac:dyDescent="0.15">
      <c r="A168" s="345" t="s">
        <v>411</v>
      </c>
      <c r="B168" s="346" t="s">
        <v>412</v>
      </c>
      <c r="C168" s="347">
        <f>+PE!C166</f>
        <v>0</v>
      </c>
      <c r="D168" s="347"/>
      <c r="E168" s="347"/>
      <c r="F168" s="347"/>
      <c r="G168" s="347"/>
      <c r="H168" s="347"/>
      <c r="I168" s="347"/>
      <c r="J168" s="347"/>
      <c r="K168" s="347"/>
      <c r="L168" s="347"/>
      <c r="M168" s="347"/>
      <c r="N168" s="347"/>
      <c r="O168" s="347"/>
      <c r="P168" s="343"/>
    </row>
    <row r="169" spans="1:16" s="344" customFormat="1" ht="9.1999999999999993" x14ac:dyDescent="0.15">
      <c r="A169" s="345" t="s">
        <v>413</v>
      </c>
      <c r="B169" s="346" t="s">
        <v>414</v>
      </c>
      <c r="C169" s="347">
        <f>+PE!C167</f>
        <v>200000</v>
      </c>
      <c r="D169" s="347">
        <f>+C169/12</f>
        <v>16666.666666666668</v>
      </c>
      <c r="E169" s="347">
        <f>+D169</f>
        <v>16666.666666666668</v>
      </c>
      <c r="F169" s="347">
        <f t="shared" ref="F169:O169" si="51">+E169</f>
        <v>16666.666666666668</v>
      </c>
      <c r="G169" s="347">
        <f t="shared" si="51"/>
        <v>16666.666666666668</v>
      </c>
      <c r="H169" s="347">
        <f t="shared" si="51"/>
        <v>16666.666666666668</v>
      </c>
      <c r="I169" s="347">
        <f t="shared" si="51"/>
        <v>16666.666666666668</v>
      </c>
      <c r="J169" s="347">
        <f t="shared" si="51"/>
        <v>16666.666666666668</v>
      </c>
      <c r="K169" s="347">
        <f t="shared" si="51"/>
        <v>16666.666666666668</v>
      </c>
      <c r="L169" s="347">
        <f t="shared" si="51"/>
        <v>16666.666666666668</v>
      </c>
      <c r="M169" s="347">
        <f t="shared" si="51"/>
        <v>16666.666666666668</v>
      </c>
      <c r="N169" s="347">
        <f t="shared" si="51"/>
        <v>16666.666666666668</v>
      </c>
      <c r="O169" s="347">
        <f t="shared" si="51"/>
        <v>16666.666666666668</v>
      </c>
      <c r="P169" s="343"/>
    </row>
    <row r="170" spans="1:16" s="344" customFormat="1" ht="9.1999999999999993" x14ac:dyDescent="0.15">
      <c r="A170" s="340" t="s">
        <v>415</v>
      </c>
      <c r="B170" s="341" t="s">
        <v>11</v>
      </c>
      <c r="C170" s="342">
        <f>SUM(C171:C188)</f>
        <v>1063000</v>
      </c>
      <c r="D170" s="342">
        <f t="shared" ref="D170:O170" si="52">SUM(D171:D188)</f>
        <v>88583.333333333343</v>
      </c>
      <c r="E170" s="342">
        <f t="shared" si="52"/>
        <v>88583.333333333343</v>
      </c>
      <c r="F170" s="342">
        <f t="shared" si="52"/>
        <v>88583.333333333343</v>
      </c>
      <c r="G170" s="342">
        <f t="shared" si="52"/>
        <v>88583.333333333343</v>
      </c>
      <c r="H170" s="342">
        <f t="shared" si="52"/>
        <v>88583.333333333343</v>
      </c>
      <c r="I170" s="342">
        <f t="shared" si="52"/>
        <v>88583.333333333343</v>
      </c>
      <c r="J170" s="342">
        <f t="shared" si="52"/>
        <v>88583.333333333343</v>
      </c>
      <c r="K170" s="342">
        <f t="shared" si="52"/>
        <v>88583.333333333343</v>
      </c>
      <c r="L170" s="342">
        <f t="shared" si="52"/>
        <v>88583.333333333343</v>
      </c>
      <c r="M170" s="342">
        <f t="shared" si="52"/>
        <v>88583.333333333343</v>
      </c>
      <c r="N170" s="342">
        <f t="shared" si="52"/>
        <v>88583.333333333343</v>
      </c>
      <c r="O170" s="342">
        <f t="shared" si="52"/>
        <v>88583.333333333343</v>
      </c>
      <c r="P170" s="343"/>
    </row>
    <row r="171" spans="1:16" s="344" customFormat="1" ht="9.1999999999999993" x14ac:dyDescent="0.15">
      <c r="A171" s="345" t="s">
        <v>416</v>
      </c>
      <c r="B171" s="346" t="s">
        <v>417</v>
      </c>
      <c r="C171" s="347">
        <f>+PE!C169</f>
        <v>0</v>
      </c>
      <c r="D171" s="347"/>
      <c r="E171" s="347"/>
      <c r="F171" s="347"/>
      <c r="G171" s="347"/>
      <c r="H171" s="347"/>
      <c r="I171" s="347"/>
      <c r="J171" s="347"/>
      <c r="K171" s="347"/>
      <c r="L171" s="347"/>
      <c r="M171" s="347"/>
      <c r="N171" s="347"/>
      <c r="O171" s="347"/>
      <c r="P171" s="343"/>
    </row>
    <row r="172" spans="1:16" s="344" customFormat="1" ht="9.1999999999999993" x14ac:dyDescent="0.15">
      <c r="A172" s="345" t="s">
        <v>418</v>
      </c>
      <c r="B172" s="346" t="s">
        <v>419</v>
      </c>
      <c r="C172" s="347">
        <f>+PE!C170</f>
        <v>123000</v>
      </c>
      <c r="D172" s="347">
        <f>+C172/12</f>
        <v>10250</v>
      </c>
      <c r="E172" s="347">
        <f>+D172</f>
        <v>10250</v>
      </c>
      <c r="F172" s="347">
        <f t="shared" ref="F172:O172" si="53">+E172</f>
        <v>10250</v>
      </c>
      <c r="G172" s="347">
        <f t="shared" si="53"/>
        <v>10250</v>
      </c>
      <c r="H172" s="347">
        <f t="shared" si="53"/>
        <v>10250</v>
      </c>
      <c r="I172" s="347">
        <f t="shared" si="53"/>
        <v>10250</v>
      </c>
      <c r="J172" s="347">
        <f t="shared" si="53"/>
        <v>10250</v>
      </c>
      <c r="K172" s="347">
        <f t="shared" si="53"/>
        <v>10250</v>
      </c>
      <c r="L172" s="347">
        <f t="shared" si="53"/>
        <v>10250</v>
      </c>
      <c r="M172" s="347">
        <f t="shared" si="53"/>
        <v>10250</v>
      </c>
      <c r="N172" s="347">
        <f t="shared" si="53"/>
        <v>10250</v>
      </c>
      <c r="O172" s="347">
        <f t="shared" si="53"/>
        <v>10250</v>
      </c>
      <c r="P172" s="343"/>
    </row>
    <row r="173" spans="1:16" s="344" customFormat="1" ht="9.1999999999999993" x14ac:dyDescent="0.15">
      <c r="A173" s="345" t="s">
        <v>420</v>
      </c>
      <c r="B173" s="346" t="s">
        <v>421</v>
      </c>
      <c r="C173" s="347">
        <f>+PE!C171</f>
        <v>0</v>
      </c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3"/>
    </row>
    <row r="174" spans="1:16" s="344" customFormat="1" ht="9.1999999999999993" x14ac:dyDescent="0.15">
      <c r="A174" s="345" t="s">
        <v>422</v>
      </c>
      <c r="B174" s="346" t="s">
        <v>423</v>
      </c>
      <c r="C174" s="347">
        <f>+PE!C172</f>
        <v>60000</v>
      </c>
      <c r="D174" s="347">
        <f>+C174/12</f>
        <v>5000</v>
      </c>
      <c r="E174" s="347">
        <f>+D174</f>
        <v>5000</v>
      </c>
      <c r="F174" s="347">
        <f t="shared" ref="F174:O174" si="54">+E174</f>
        <v>5000</v>
      </c>
      <c r="G174" s="347">
        <f t="shared" si="54"/>
        <v>5000</v>
      </c>
      <c r="H174" s="347">
        <f t="shared" si="54"/>
        <v>5000</v>
      </c>
      <c r="I174" s="347">
        <f t="shared" si="54"/>
        <v>5000</v>
      </c>
      <c r="J174" s="347">
        <f t="shared" si="54"/>
        <v>5000</v>
      </c>
      <c r="K174" s="347">
        <f t="shared" si="54"/>
        <v>5000</v>
      </c>
      <c r="L174" s="347">
        <f t="shared" si="54"/>
        <v>5000</v>
      </c>
      <c r="M174" s="347">
        <f t="shared" si="54"/>
        <v>5000</v>
      </c>
      <c r="N174" s="347">
        <f t="shared" si="54"/>
        <v>5000</v>
      </c>
      <c r="O174" s="347">
        <f t="shared" si="54"/>
        <v>5000</v>
      </c>
      <c r="P174" s="343"/>
    </row>
    <row r="175" spans="1:16" s="344" customFormat="1" ht="18.350000000000001" x14ac:dyDescent="0.15">
      <c r="A175" s="345" t="s">
        <v>424</v>
      </c>
      <c r="B175" s="346" t="s">
        <v>425</v>
      </c>
      <c r="C175" s="347">
        <f>+PE!C173</f>
        <v>0</v>
      </c>
      <c r="D175" s="347"/>
      <c r="E175" s="347"/>
      <c r="F175" s="347"/>
      <c r="G175" s="347"/>
      <c r="H175" s="347"/>
      <c r="I175" s="347"/>
      <c r="J175" s="347"/>
      <c r="K175" s="347"/>
      <c r="L175" s="347"/>
      <c r="M175" s="347"/>
      <c r="N175" s="347"/>
      <c r="O175" s="347"/>
      <c r="P175" s="343"/>
    </row>
    <row r="176" spans="1:16" s="344" customFormat="1" ht="18.350000000000001" x14ac:dyDescent="0.15">
      <c r="A176" s="345" t="s">
        <v>426</v>
      </c>
      <c r="B176" s="346" t="s">
        <v>427</v>
      </c>
      <c r="C176" s="347">
        <f>+PE!C174</f>
        <v>160000</v>
      </c>
      <c r="D176" s="347">
        <f>+C176/12</f>
        <v>13333.333333333334</v>
      </c>
      <c r="E176" s="347">
        <f>+D176</f>
        <v>13333.333333333334</v>
      </c>
      <c r="F176" s="347">
        <f t="shared" ref="F176:O176" si="55">+E176</f>
        <v>13333.333333333334</v>
      </c>
      <c r="G176" s="347">
        <f t="shared" si="55"/>
        <v>13333.333333333334</v>
      </c>
      <c r="H176" s="347">
        <f t="shared" si="55"/>
        <v>13333.333333333334</v>
      </c>
      <c r="I176" s="347">
        <f t="shared" si="55"/>
        <v>13333.333333333334</v>
      </c>
      <c r="J176" s="347">
        <f t="shared" si="55"/>
        <v>13333.333333333334</v>
      </c>
      <c r="K176" s="347">
        <f t="shared" si="55"/>
        <v>13333.333333333334</v>
      </c>
      <c r="L176" s="347">
        <f t="shared" si="55"/>
        <v>13333.333333333334</v>
      </c>
      <c r="M176" s="347">
        <f t="shared" si="55"/>
        <v>13333.333333333334</v>
      </c>
      <c r="N176" s="347">
        <f t="shared" si="55"/>
        <v>13333.333333333334</v>
      </c>
      <c r="O176" s="347">
        <f t="shared" si="55"/>
        <v>13333.333333333334</v>
      </c>
      <c r="P176" s="343"/>
    </row>
    <row r="177" spans="1:16" s="344" customFormat="1" ht="18.350000000000001" x14ac:dyDescent="0.15">
      <c r="A177" s="345" t="s">
        <v>428</v>
      </c>
      <c r="B177" s="346" t="s">
        <v>429</v>
      </c>
      <c r="C177" s="347">
        <f>+PE!C175</f>
        <v>0</v>
      </c>
      <c r="D177" s="347"/>
      <c r="E177" s="347"/>
      <c r="F177" s="347"/>
      <c r="G177" s="347"/>
      <c r="H177" s="347"/>
      <c r="I177" s="347"/>
      <c r="J177" s="347"/>
      <c r="K177" s="347"/>
      <c r="L177" s="347"/>
      <c r="M177" s="347"/>
      <c r="N177" s="347"/>
      <c r="O177" s="347"/>
      <c r="P177" s="343"/>
    </row>
    <row r="178" spans="1:16" s="344" customFormat="1" ht="18.350000000000001" x14ac:dyDescent="0.15">
      <c r="A178" s="345" t="s">
        <v>430</v>
      </c>
      <c r="B178" s="346" t="s">
        <v>431</v>
      </c>
      <c r="C178" s="347">
        <f>+PE!C176</f>
        <v>120000</v>
      </c>
      <c r="D178" s="347">
        <f>+C178/12</f>
        <v>10000</v>
      </c>
      <c r="E178" s="347">
        <f>+D178</f>
        <v>10000</v>
      </c>
      <c r="F178" s="347">
        <f t="shared" ref="F178:O178" si="56">+E178</f>
        <v>10000</v>
      </c>
      <c r="G178" s="347">
        <f t="shared" si="56"/>
        <v>10000</v>
      </c>
      <c r="H178" s="347">
        <f t="shared" si="56"/>
        <v>10000</v>
      </c>
      <c r="I178" s="347">
        <f t="shared" si="56"/>
        <v>10000</v>
      </c>
      <c r="J178" s="347">
        <f t="shared" si="56"/>
        <v>10000</v>
      </c>
      <c r="K178" s="347">
        <f t="shared" si="56"/>
        <v>10000</v>
      </c>
      <c r="L178" s="347">
        <f t="shared" si="56"/>
        <v>10000</v>
      </c>
      <c r="M178" s="347">
        <f t="shared" si="56"/>
        <v>10000</v>
      </c>
      <c r="N178" s="347">
        <f t="shared" si="56"/>
        <v>10000</v>
      </c>
      <c r="O178" s="347">
        <f t="shared" si="56"/>
        <v>10000</v>
      </c>
      <c r="P178" s="343"/>
    </row>
    <row r="179" spans="1:16" s="344" customFormat="1" ht="18.350000000000001" x14ac:dyDescent="0.15">
      <c r="A179" s="345" t="s">
        <v>432</v>
      </c>
      <c r="B179" s="346" t="s">
        <v>433</v>
      </c>
      <c r="C179" s="347">
        <f>+PE!C177</f>
        <v>0</v>
      </c>
      <c r="D179" s="347"/>
      <c r="E179" s="347"/>
      <c r="F179" s="347"/>
      <c r="G179" s="347"/>
      <c r="H179" s="347"/>
      <c r="I179" s="347"/>
      <c r="J179" s="347"/>
      <c r="K179" s="347"/>
      <c r="L179" s="347"/>
      <c r="M179" s="347"/>
      <c r="N179" s="347"/>
      <c r="O179" s="347"/>
      <c r="P179" s="343"/>
    </row>
    <row r="180" spans="1:16" s="344" customFormat="1" ht="18.350000000000001" x14ac:dyDescent="0.15">
      <c r="A180" s="345" t="s">
        <v>434</v>
      </c>
      <c r="B180" s="346" t="s">
        <v>435</v>
      </c>
      <c r="C180" s="347">
        <f>+PE!C178</f>
        <v>0</v>
      </c>
      <c r="D180" s="348"/>
      <c r="E180" s="348"/>
      <c r="F180" s="348"/>
      <c r="G180" s="348"/>
      <c r="H180" s="348"/>
      <c r="I180" s="348"/>
      <c r="J180" s="348"/>
      <c r="K180" s="348"/>
      <c r="L180" s="348"/>
      <c r="M180" s="348"/>
      <c r="N180" s="348"/>
      <c r="O180" s="348"/>
      <c r="P180" s="343"/>
    </row>
    <row r="181" spans="1:16" s="344" customFormat="1" ht="9.1999999999999993" x14ac:dyDescent="0.15">
      <c r="A181" s="345" t="s">
        <v>436</v>
      </c>
      <c r="B181" s="346" t="s">
        <v>437</v>
      </c>
      <c r="C181" s="347">
        <f>+PE!C179</f>
        <v>0</v>
      </c>
      <c r="D181" s="347"/>
      <c r="E181" s="347"/>
      <c r="F181" s="347"/>
      <c r="G181" s="347"/>
      <c r="H181" s="347"/>
      <c r="I181" s="347"/>
      <c r="J181" s="347"/>
      <c r="K181" s="347"/>
      <c r="L181" s="347"/>
      <c r="M181" s="347"/>
      <c r="N181" s="347"/>
      <c r="O181" s="347"/>
      <c r="P181" s="343"/>
    </row>
    <row r="182" spans="1:16" s="344" customFormat="1" ht="9.1999999999999993" x14ac:dyDescent="0.15">
      <c r="A182" s="345" t="s">
        <v>438</v>
      </c>
      <c r="B182" s="346" t="s">
        <v>439</v>
      </c>
      <c r="C182" s="347">
        <f>+PE!C180</f>
        <v>300000</v>
      </c>
      <c r="D182" s="347">
        <f>+C182/12</f>
        <v>25000</v>
      </c>
      <c r="E182" s="347">
        <f>+D182</f>
        <v>25000</v>
      </c>
      <c r="F182" s="347">
        <f t="shared" ref="F182:O182" si="57">+E182</f>
        <v>25000</v>
      </c>
      <c r="G182" s="347">
        <f t="shared" si="57"/>
        <v>25000</v>
      </c>
      <c r="H182" s="347">
        <f t="shared" si="57"/>
        <v>25000</v>
      </c>
      <c r="I182" s="347">
        <f t="shared" si="57"/>
        <v>25000</v>
      </c>
      <c r="J182" s="347">
        <f t="shared" si="57"/>
        <v>25000</v>
      </c>
      <c r="K182" s="347">
        <f t="shared" si="57"/>
        <v>25000</v>
      </c>
      <c r="L182" s="347">
        <f t="shared" si="57"/>
        <v>25000</v>
      </c>
      <c r="M182" s="347">
        <f t="shared" si="57"/>
        <v>25000</v>
      </c>
      <c r="N182" s="347">
        <f t="shared" si="57"/>
        <v>25000</v>
      </c>
      <c r="O182" s="347">
        <f t="shared" si="57"/>
        <v>25000</v>
      </c>
      <c r="P182" s="343"/>
    </row>
    <row r="183" spans="1:16" s="344" customFormat="1" ht="9.1999999999999993" x14ac:dyDescent="0.15">
      <c r="A183" s="345" t="s">
        <v>440</v>
      </c>
      <c r="B183" s="346" t="s">
        <v>441</v>
      </c>
      <c r="C183" s="347">
        <f>+PE!C181</f>
        <v>0</v>
      </c>
      <c r="D183" s="347"/>
      <c r="E183" s="347"/>
      <c r="F183" s="347"/>
      <c r="G183" s="347"/>
      <c r="H183" s="347"/>
      <c r="I183" s="347"/>
      <c r="J183" s="347"/>
      <c r="K183" s="347"/>
      <c r="L183" s="347"/>
      <c r="M183" s="347"/>
      <c r="N183" s="347"/>
      <c r="O183" s="347"/>
      <c r="P183" s="343"/>
    </row>
    <row r="184" spans="1:16" s="344" customFormat="1" ht="9.1999999999999993" x14ac:dyDescent="0.15">
      <c r="A184" s="345" t="s">
        <v>442</v>
      </c>
      <c r="B184" s="346" t="s">
        <v>443</v>
      </c>
      <c r="C184" s="347">
        <f>+PE!C182</f>
        <v>0</v>
      </c>
      <c r="D184" s="347"/>
      <c r="E184" s="347"/>
      <c r="F184" s="347"/>
      <c r="G184" s="347"/>
      <c r="H184" s="347"/>
      <c r="I184" s="347"/>
      <c r="J184" s="347"/>
      <c r="K184" s="347"/>
      <c r="L184" s="347"/>
      <c r="M184" s="347"/>
      <c r="N184" s="347"/>
      <c r="O184" s="347"/>
      <c r="P184" s="343"/>
    </row>
    <row r="185" spans="1:16" s="344" customFormat="1" ht="9.1999999999999993" x14ac:dyDescent="0.15">
      <c r="A185" s="345" t="s">
        <v>444</v>
      </c>
      <c r="B185" s="346" t="s">
        <v>445</v>
      </c>
      <c r="C185" s="347">
        <f>+PE!C183</f>
        <v>0</v>
      </c>
      <c r="D185" s="347"/>
      <c r="E185" s="347"/>
      <c r="F185" s="347"/>
      <c r="G185" s="347"/>
      <c r="H185" s="347"/>
      <c r="I185" s="347"/>
      <c r="J185" s="347"/>
      <c r="K185" s="347"/>
      <c r="L185" s="347"/>
      <c r="M185" s="347"/>
      <c r="N185" s="347"/>
      <c r="O185" s="347"/>
      <c r="P185" s="343"/>
    </row>
    <row r="186" spans="1:16" s="344" customFormat="1" ht="9.1999999999999993" x14ac:dyDescent="0.15">
      <c r="A186" s="345" t="s">
        <v>446</v>
      </c>
      <c r="B186" s="346" t="s">
        <v>447</v>
      </c>
      <c r="C186" s="347">
        <f>+PE!C184</f>
        <v>250000</v>
      </c>
      <c r="D186" s="347">
        <f>+C186/12</f>
        <v>20833.333333333332</v>
      </c>
      <c r="E186" s="347">
        <f>+D186</f>
        <v>20833.333333333332</v>
      </c>
      <c r="F186" s="347">
        <f t="shared" ref="F186:O186" si="58">+E186</f>
        <v>20833.333333333332</v>
      </c>
      <c r="G186" s="347">
        <f t="shared" si="58"/>
        <v>20833.333333333332</v>
      </c>
      <c r="H186" s="347">
        <f t="shared" si="58"/>
        <v>20833.333333333332</v>
      </c>
      <c r="I186" s="347">
        <f t="shared" si="58"/>
        <v>20833.333333333332</v>
      </c>
      <c r="J186" s="347">
        <f t="shared" si="58"/>
        <v>20833.333333333332</v>
      </c>
      <c r="K186" s="347">
        <f t="shared" si="58"/>
        <v>20833.333333333332</v>
      </c>
      <c r="L186" s="347">
        <f t="shared" si="58"/>
        <v>20833.333333333332</v>
      </c>
      <c r="M186" s="347">
        <f t="shared" si="58"/>
        <v>20833.333333333332</v>
      </c>
      <c r="N186" s="347">
        <f t="shared" si="58"/>
        <v>20833.333333333332</v>
      </c>
      <c r="O186" s="347">
        <f t="shared" si="58"/>
        <v>20833.333333333332</v>
      </c>
      <c r="P186" s="343"/>
    </row>
    <row r="187" spans="1:16" s="344" customFormat="1" ht="9.1999999999999993" x14ac:dyDescent="0.15">
      <c r="A187" s="345" t="s">
        <v>448</v>
      </c>
      <c r="B187" s="346" t="s">
        <v>449</v>
      </c>
      <c r="C187" s="347">
        <f>+PE!C185</f>
        <v>0</v>
      </c>
      <c r="D187" s="347"/>
      <c r="E187" s="347"/>
      <c r="F187" s="347"/>
      <c r="G187" s="347"/>
      <c r="H187" s="347"/>
      <c r="I187" s="347"/>
      <c r="J187" s="347"/>
      <c r="K187" s="347"/>
      <c r="L187" s="347"/>
      <c r="M187" s="347"/>
      <c r="N187" s="347"/>
      <c r="O187" s="347"/>
      <c r="P187" s="343"/>
    </row>
    <row r="188" spans="1:16" s="344" customFormat="1" ht="9.1999999999999993" x14ac:dyDescent="0.15">
      <c r="A188" s="345" t="s">
        <v>450</v>
      </c>
      <c r="B188" s="346" t="s">
        <v>451</v>
      </c>
      <c r="C188" s="347">
        <f>+PE!C186</f>
        <v>50000</v>
      </c>
      <c r="D188" s="347">
        <f>+C188/12</f>
        <v>4166.666666666667</v>
      </c>
      <c r="E188" s="347">
        <f>+D188</f>
        <v>4166.666666666667</v>
      </c>
      <c r="F188" s="347">
        <f t="shared" ref="F188:O188" si="59">+E188</f>
        <v>4166.666666666667</v>
      </c>
      <c r="G188" s="347">
        <f t="shared" si="59"/>
        <v>4166.666666666667</v>
      </c>
      <c r="H188" s="347">
        <f t="shared" si="59"/>
        <v>4166.666666666667</v>
      </c>
      <c r="I188" s="347">
        <f t="shared" si="59"/>
        <v>4166.666666666667</v>
      </c>
      <c r="J188" s="347">
        <f t="shared" si="59"/>
        <v>4166.666666666667</v>
      </c>
      <c r="K188" s="347">
        <f t="shared" si="59"/>
        <v>4166.666666666667</v>
      </c>
      <c r="L188" s="347">
        <f t="shared" si="59"/>
        <v>4166.666666666667</v>
      </c>
      <c r="M188" s="347">
        <f t="shared" si="59"/>
        <v>4166.666666666667</v>
      </c>
      <c r="N188" s="347">
        <f t="shared" si="59"/>
        <v>4166.666666666667</v>
      </c>
      <c r="O188" s="347">
        <f t="shared" si="59"/>
        <v>4166.666666666667</v>
      </c>
      <c r="P188" s="343"/>
    </row>
    <row r="189" spans="1:16" s="344" customFormat="1" ht="9.1999999999999993" x14ac:dyDescent="0.15">
      <c r="A189" s="335" t="s">
        <v>452</v>
      </c>
      <c r="B189" s="336" t="s">
        <v>453</v>
      </c>
      <c r="C189" s="337">
        <f>+C190+C212+C231+C253+C272+C291+C308+C328+C342</f>
        <v>12940700</v>
      </c>
      <c r="D189" s="337">
        <f t="shared" ref="D189:O189" si="60">+D190+D212+D231+D253+D272+D291+D308+D328+D342</f>
        <v>1067975</v>
      </c>
      <c r="E189" s="337">
        <f t="shared" si="60"/>
        <v>1067975</v>
      </c>
      <c r="F189" s="337">
        <f t="shared" si="60"/>
        <v>1067975</v>
      </c>
      <c r="G189" s="337">
        <f t="shared" si="60"/>
        <v>1067975</v>
      </c>
      <c r="H189" s="337">
        <f t="shared" si="60"/>
        <v>1067975</v>
      </c>
      <c r="I189" s="337">
        <f t="shared" si="60"/>
        <v>1067975</v>
      </c>
      <c r="J189" s="337">
        <f t="shared" si="60"/>
        <v>1067975</v>
      </c>
      <c r="K189" s="337">
        <f t="shared" si="60"/>
        <v>1067975</v>
      </c>
      <c r="L189" s="337">
        <f t="shared" si="60"/>
        <v>1067975</v>
      </c>
      <c r="M189" s="337">
        <f t="shared" si="60"/>
        <v>1067975</v>
      </c>
      <c r="N189" s="337">
        <f t="shared" si="60"/>
        <v>1067975</v>
      </c>
      <c r="O189" s="337">
        <f t="shared" si="60"/>
        <v>1067975</v>
      </c>
      <c r="P189" s="343"/>
    </row>
    <row r="190" spans="1:16" s="344" customFormat="1" ht="9.1999999999999993" x14ac:dyDescent="0.15">
      <c r="A190" s="340" t="s">
        <v>454</v>
      </c>
      <c r="B190" s="341" t="s">
        <v>455</v>
      </c>
      <c r="C190" s="342">
        <f>SUM(C191:C211)</f>
        <v>5664000</v>
      </c>
      <c r="D190" s="342">
        <f t="shared" ref="D190:O190" si="61">SUM(D191:D211)</f>
        <v>471999.99999999994</v>
      </c>
      <c r="E190" s="342">
        <f t="shared" si="61"/>
        <v>471999.99999999994</v>
      </c>
      <c r="F190" s="342">
        <f t="shared" si="61"/>
        <v>471999.99999999994</v>
      </c>
      <c r="G190" s="342">
        <f t="shared" si="61"/>
        <v>471999.99999999994</v>
      </c>
      <c r="H190" s="342">
        <f t="shared" si="61"/>
        <v>471999.99999999994</v>
      </c>
      <c r="I190" s="342">
        <f t="shared" si="61"/>
        <v>471999.99999999994</v>
      </c>
      <c r="J190" s="342">
        <f t="shared" si="61"/>
        <v>471999.99999999994</v>
      </c>
      <c r="K190" s="342">
        <f t="shared" si="61"/>
        <v>471999.99999999994</v>
      </c>
      <c r="L190" s="342">
        <f t="shared" si="61"/>
        <v>471999.99999999994</v>
      </c>
      <c r="M190" s="342">
        <f t="shared" si="61"/>
        <v>471999.99999999994</v>
      </c>
      <c r="N190" s="342">
        <f t="shared" si="61"/>
        <v>471999.99999999994</v>
      </c>
      <c r="O190" s="342">
        <f t="shared" si="61"/>
        <v>471999.99999999994</v>
      </c>
      <c r="P190" s="343"/>
    </row>
    <row r="191" spans="1:16" s="344" customFormat="1" ht="9.1999999999999993" x14ac:dyDescent="0.15">
      <c r="A191" s="345" t="s">
        <v>456</v>
      </c>
      <c r="B191" s="346" t="s">
        <v>457</v>
      </c>
      <c r="C191" s="347">
        <f>+PE!C189</f>
        <v>0</v>
      </c>
      <c r="D191" s="347"/>
      <c r="E191" s="347"/>
      <c r="F191" s="347"/>
      <c r="G191" s="347"/>
      <c r="H191" s="347"/>
      <c r="I191" s="347"/>
      <c r="J191" s="347"/>
      <c r="K191" s="347"/>
      <c r="L191" s="347"/>
      <c r="M191" s="347"/>
      <c r="N191" s="347"/>
      <c r="O191" s="347"/>
      <c r="P191" s="343"/>
    </row>
    <row r="192" spans="1:16" s="344" customFormat="1" ht="9.1999999999999993" x14ac:dyDescent="0.15">
      <c r="A192" s="345" t="s">
        <v>458</v>
      </c>
      <c r="B192" s="346" t="s">
        <v>459</v>
      </c>
      <c r="C192" s="347">
        <f>+PE!C190</f>
        <v>5200000</v>
      </c>
      <c r="D192" s="347">
        <f>+C192/12</f>
        <v>433333.33333333331</v>
      </c>
      <c r="E192" s="347">
        <f>+D192</f>
        <v>433333.33333333331</v>
      </c>
      <c r="F192" s="347">
        <f t="shared" ref="F192:O192" si="62">+E192</f>
        <v>433333.33333333331</v>
      </c>
      <c r="G192" s="347">
        <f t="shared" si="62"/>
        <v>433333.33333333331</v>
      </c>
      <c r="H192" s="347">
        <f t="shared" si="62"/>
        <v>433333.33333333331</v>
      </c>
      <c r="I192" s="347">
        <f t="shared" si="62"/>
        <v>433333.33333333331</v>
      </c>
      <c r="J192" s="347">
        <f t="shared" si="62"/>
        <v>433333.33333333331</v>
      </c>
      <c r="K192" s="347">
        <f t="shared" si="62"/>
        <v>433333.33333333331</v>
      </c>
      <c r="L192" s="347">
        <f t="shared" si="62"/>
        <v>433333.33333333331</v>
      </c>
      <c r="M192" s="347">
        <f t="shared" si="62"/>
        <v>433333.33333333331</v>
      </c>
      <c r="N192" s="347">
        <f t="shared" si="62"/>
        <v>433333.33333333331</v>
      </c>
      <c r="O192" s="347">
        <f t="shared" si="62"/>
        <v>433333.33333333331</v>
      </c>
      <c r="P192" s="343"/>
    </row>
    <row r="193" spans="1:16" s="344" customFormat="1" ht="9.1999999999999993" x14ac:dyDescent="0.15">
      <c r="A193" s="345" t="s">
        <v>460</v>
      </c>
      <c r="B193" s="346" t="s">
        <v>461</v>
      </c>
      <c r="C193" s="347">
        <f>+PE!C191</f>
        <v>0</v>
      </c>
      <c r="D193" s="347"/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3"/>
    </row>
    <row r="194" spans="1:16" s="344" customFormat="1" ht="9.1999999999999993" x14ac:dyDescent="0.15">
      <c r="A194" s="345" t="s">
        <v>462</v>
      </c>
      <c r="B194" s="346" t="s">
        <v>463</v>
      </c>
      <c r="C194" s="347">
        <f>+PE!C192</f>
        <v>160000</v>
      </c>
      <c r="D194" s="347">
        <f>+C194/12</f>
        <v>13333.333333333334</v>
      </c>
      <c r="E194" s="347">
        <f>+D194</f>
        <v>13333.333333333334</v>
      </c>
      <c r="F194" s="347">
        <f t="shared" ref="F194:O194" si="63">+E194</f>
        <v>13333.333333333334</v>
      </c>
      <c r="G194" s="347">
        <f t="shared" si="63"/>
        <v>13333.333333333334</v>
      </c>
      <c r="H194" s="347">
        <f t="shared" si="63"/>
        <v>13333.333333333334</v>
      </c>
      <c r="I194" s="347">
        <f t="shared" si="63"/>
        <v>13333.333333333334</v>
      </c>
      <c r="J194" s="347">
        <f t="shared" si="63"/>
        <v>13333.333333333334</v>
      </c>
      <c r="K194" s="347">
        <f t="shared" si="63"/>
        <v>13333.333333333334</v>
      </c>
      <c r="L194" s="347">
        <f t="shared" si="63"/>
        <v>13333.333333333334</v>
      </c>
      <c r="M194" s="347">
        <f t="shared" si="63"/>
        <v>13333.333333333334</v>
      </c>
      <c r="N194" s="347">
        <f t="shared" si="63"/>
        <v>13333.333333333334</v>
      </c>
      <c r="O194" s="347">
        <f t="shared" si="63"/>
        <v>13333.333333333334</v>
      </c>
      <c r="P194" s="343"/>
    </row>
    <row r="195" spans="1:16" s="344" customFormat="1" ht="9.1999999999999993" x14ac:dyDescent="0.15">
      <c r="A195" s="345" t="s">
        <v>464</v>
      </c>
      <c r="B195" s="346" t="s">
        <v>465</v>
      </c>
      <c r="C195" s="347">
        <f>+PE!C193</f>
        <v>0</v>
      </c>
      <c r="D195" s="3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3"/>
    </row>
    <row r="196" spans="1:16" s="344" customFormat="1" ht="9.1999999999999993" x14ac:dyDescent="0.15">
      <c r="A196" s="345" t="s">
        <v>466</v>
      </c>
      <c r="B196" s="346" t="s">
        <v>467</v>
      </c>
      <c r="C196" s="347">
        <f>+PE!C194</f>
        <v>0</v>
      </c>
      <c r="D196" s="351"/>
      <c r="E196" s="351"/>
      <c r="F196" s="351"/>
      <c r="G196" s="351"/>
      <c r="H196" s="351"/>
      <c r="I196" s="351"/>
      <c r="J196" s="351"/>
      <c r="K196" s="351"/>
      <c r="L196" s="351"/>
      <c r="M196" s="351"/>
      <c r="N196" s="351"/>
      <c r="O196" s="351"/>
      <c r="P196" s="343"/>
    </row>
    <row r="197" spans="1:16" s="344" customFormat="1" ht="9.1999999999999993" x14ac:dyDescent="0.15">
      <c r="A197" s="345" t="s">
        <v>468</v>
      </c>
      <c r="B197" s="346" t="s">
        <v>469</v>
      </c>
      <c r="C197" s="347">
        <f>+PE!C195</f>
        <v>0</v>
      </c>
      <c r="D197" s="348"/>
      <c r="E197" s="348"/>
      <c r="F197" s="348"/>
      <c r="G197" s="348"/>
      <c r="H197" s="348"/>
      <c r="I197" s="348"/>
      <c r="J197" s="348"/>
      <c r="K197" s="348"/>
      <c r="L197" s="348"/>
      <c r="M197" s="348"/>
      <c r="N197" s="348"/>
      <c r="O197" s="348"/>
      <c r="P197" s="343"/>
    </row>
    <row r="198" spans="1:16" s="344" customFormat="1" ht="9.1999999999999993" x14ac:dyDescent="0.15">
      <c r="A198" s="345" t="s">
        <v>470</v>
      </c>
      <c r="B198" s="346" t="s">
        <v>471</v>
      </c>
      <c r="C198" s="347">
        <f>+PE!C196</f>
        <v>0</v>
      </c>
      <c r="D198" s="347">
        <f>+C198/12</f>
        <v>0</v>
      </c>
      <c r="E198" s="347">
        <f>+D198</f>
        <v>0</v>
      </c>
      <c r="F198" s="347">
        <f t="shared" ref="F198:O198" si="64">+E198</f>
        <v>0</v>
      </c>
      <c r="G198" s="347">
        <f t="shared" si="64"/>
        <v>0</v>
      </c>
      <c r="H198" s="347">
        <f t="shared" si="64"/>
        <v>0</v>
      </c>
      <c r="I198" s="347">
        <f t="shared" si="64"/>
        <v>0</v>
      </c>
      <c r="J198" s="347">
        <f t="shared" si="64"/>
        <v>0</v>
      </c>
      <c r="K198" s="347">
        <f t="shared" si="64"/>
        <v>0</v>
      </c>
      <c r="L198" s="347">
        <f t="shared" si="64"/>
        <v>0</v>
      </c>
      <c r="M198" s="347">
        <f t="shared" si="64"/>
        <v>0</v>
      </c>
      <c r="N198" s="347">
        <f t="shared" si="64"/>
        <v>0</v>
      </c>
      <c r="O198" s="347">
        <f t="shared" si="64"/>
        <v>0</v>
      </c>
      <c r="P198" s="343"/>
    </row>
    <row r="199" spans="1:16" s="344" customFormat="1" ht="9.1999999999999993" x14ac:dyDescent="0.15">
      <c r="A199" s="345" t="s">
        <v>472</v>
      </c>
      <c r="B199" s="346" t="s">
        <v>473</v>
      </c>
      <c r="C199" s="347">
        <f>+PE!C197</f>
        <v>0</v>
      </c>
      <c r="D199" s="347"/>
      <c r="E199" s="347"/>
      <c r="F199" s="347"/>
      <c r="G199" s="347"/>
      <c r="H199" s="347"/>
      <c r="I199" s="347"/>
      <c r="J199" s="347"/>
      <c r="K199" s="347"/>
      <c r="L199" s="347"/>
      <c r="M199" s="347"/>
      <c r="N199" s="347"/>
      <c r="O199" s="347"/>
      <c r="P199" s="343"/>
    </row>
    <row r="200" spans="1:16" s="344" customFormat="1" ht="9.1999999999999993" x14ac:dyDescent="0.15">
      <c r="A200" s="345" t="s">
        <v>474</v>
      </c>
      <c r="B200" s="346" t="s">
        <v>475</v>
      </c>
      <c r="C200" s="347">
        <f>+PE!C198</f>
        <v>56000</v>
      </c>
      <c r="D200" s="347">
        <f>+C200/12</f>
        <v>4666.666666666667</v>
      </c>
      <c r="E200" s="347">
        <f>+D200</f>
        <v>4666.666666666667</v>
      </c>
      <c r="F200" s="347">
        <f t="shared" ref="F200:O200" si="65">+E200</f>
        <v>4666.666666666667</v>
      </c>
      <c r="G200" s="347">
        <f t="shared" si="65"/>
        <v>4666.666666666667</v>
      </c>
      <c r="H200" s="347">
        <f t="shared" si="65"/>
        <v>4666.666666666667</v>
      </c>
      <c r="I200" s="347">
        <f t="shared" si="65"/>
        <v>4666.666666666667</v>
      </c>
      <c r="J200" s="347">
        <f t="shared" si="65"/>
        <v>4666.666666666667</v>
      </c>
      <c r="K200" s="347">
        <f t="shared" si="65"/>
        <v>4666.666666666667</v>
      </c>
      <c r="L200" s="347">
        <f t="shared" si="65"/>
        <v>4666.666666666667</v>
      </c>
      <c r="M200" s="347">
        <f t="shared" si="65"/>
        <v>4666.666666666667</v>
      </c>
      <c r="N200" s="347">
        <f t="shared" si="65"/>
        <v>4666.666666666667</v>
      </c>
      <c r="O200" s="347">
        <f t="shared" si="65"/>
        <v>4666.666666666667</v>
      </c>
      <c r="P200" s="343"/>
    </row>
    <row r="201" spans="1:16" s="344" customFormat="1" ht="9.1999999999999993" x14ac:dyDescent="0.15">
      <c r="A201" s="345" t="s">
        <v>476</v>
      </c>
      <c r="B201" s="346" t="s">
        <v>477</v>
      </c>
      <c r="C201" s="347">
        <f>+PE!C199</f>
        <v>0</v>
      </c>
      <c r="D201" s="347"/>
      <c r="E201" s="347"/>
      <c r="F201" s="347"/>
      <c r="G201" s="347"/>
      <c r="H201" s="347"/>
      <c r="I201" s="347"/>
      <c r="J201" s="347"/>
      <c r="K201" s="347"/>
      <c r="L201" s="347"/>
      <c r="M201" s="347"/>
      <c r="N201" s="347"/>
      <c r="O201" s="347"/>
      <c r="P201" s="343"/>
    </row>
    <row r="202" spans="1:16" s="344" customFormat="1" ht="9.1999999999999993" x14ac:dyDescent="0.15">
      <c r="A202" s="345" t="s">
        <v>478</v>
      </c>
      <c r="B202" s="346" t="s">
        <v>479</v>
      </c>
      <c r="C202" s="347">
        <f>+PE!C200</f>
        <v>108000</v>
      </c>
      <c r="D202" s="347">
        <f>+C202/12</f>
        <v>9000</v>
      </c>
      <c r="E202" s="347">
        <f>+D202</f>
        <v>9000</v>
      </c>
      <c r="F202" s="347">
        <f t="shared" ref="F202:O202" si="66">+E202</f>
        <v>9000</v>
      </c>
      <c r="G202" s="347">
        <f t="shared" si="66"/>
        <v>9000</v>
      </c>
      <c r="H202" s="347">
        <f t="shared" si="66"/>
        <v>9000</v>
      </c>
      <c r="I202" s="347">
        <f t="shared" si="66"/>
        <v>9000</v>
      </c>
      <c r="J202" s="347">
        <f t="shared" si="66"/>
        <v>9000</v>
      </c>
      <c r="K202" s="347">
        <f t="shared" si="66"/>
        <v>9000</v>
      </c>
      <c r="L202" s="347">
        <f t="shared" si="66"/>
        <v>9000</v>
      </c>
      <c r="M202" s="347">
        <f t="shared" si="66"/>
        <v>9000</v>
      </c>
      <c r="N202" s="347">
        <f t="shared" si="66"/>
        <v>9000</v>
      </c>
      <c r="O202" s="347">
        <f t="shared" si="66"/>
        <v>9000</v>
      </c>
      <c r="P202" s="343"/>
    </row>
    <row r="203" spans="1:16" s="344" customFormat="1" ht="9.1999999999999993" x14ac:dyDescent="0.15">
      <c r="A203" s="345" t="s">
        <v>480</v>
      </c>
      <c r="B203" s="346" t="s">
        <v>481</v>
      </c>
      <c r="C203" s="347">
        <f>+PE!C201</f>
        <v>0</v>
      </c>
      <c r="D203" s="347"/>
      <c r="E203" s="347"/>
      <c r="F203" s="347"/>
      <c r="G203" s="347"/>
      <c r="H203" s="347"/>
      <c r="I203" s="347"/>
      <c r="J203" s="347"/>
      <c r="K203" s="347"/>
      <c r="L203" s="347"/>
      <c r="M203" s="347"/>
      <c r="N203" s="347"/>
      <c r="O203" s="347"/>
      <c r="P203" s="343"/>
    </row>
    <row r="204" spans="1:16" s="344" customFormat="1" ht="9.1999999999999993" x14ac:dyDescent="0.15">
      <c r="A204" s="345" t="s">
        <v>482</v>
      </c>
      <c r="B204" s="346" t="s">
        <v>483</v>
      </c>
      <c r="C204" s="347">
        <f>+PE!C202</f>
        <v>0</v>
      </c>
      <c r="D204" s="347"/>
      <c r="E204" s="347"/>
      <c r="F204" s="347"/>
      <c r="G204" s="347"/>
      <c r="H204" s="347"/>
      <c r="I204" s="347"/>
      <c r="J204" s="347"/>
      <c r="K204" s="347"/>
      <c r="L204" s="347"/>
      <c r="M204" s="347"/>
      <c r="N204" s="347"/>
      <c r="O204" s="347"/>
      <c r="P204" s="343"/>
    </row>
    <row r="205" spans="1:16" s="344" customFormat="1" ht="9.1999999999999993" x14ac:dyDescent="0.15">
      <c r="A205" s="345" t="s">
        <v>484</v>
      </c>
      <c r="B205" s="346" t="s">
        <v>485</v>
      </c>
      <c r="C205" s="347">
        <f>+PE!C203</f>
        <v>0</v>
      </c>
      <c r="D205" s="347"/>
      <c r="E205" s="347"/>
      <c r="F205" s="347"/>
      <c r="G205" s="347"/>
      <c r="H205" s="347"/>
      <c r="I205" s="347"/>
      <c r="J205" s="347"/>
      <c r="K205" s="347"/>
      <c r="L205" s="347"/>
      <c r="M205" s="347"/>
      <c r="N205" s="347"/>
      <c r="O205" s="347"/>
      <c r="P205" s="343"/>
    </row>
    <row r="206" spans="1:16" s="344" customFormat="1" ht="9.1999999999999993" x14ac:dyDescent="0.15">
      <c r="A206" s="345" t="s">
        <v>486</v>
      </c>
      <c r="B206" s="346" t="s">
        <v>487</v>
      </c>
      <c r="C206" s="347">
        <f>+PE!C204</f>
        <v>120000</v>
      </c>
      <c r="D206" s="347">
        <f>+C206/12</f>
        <v>10000</v>
      </c>
      <c r="E206" s="347">
        <f>+D206</f>
        <v>10000</v>
      </c>
      <c r="F206" s="347">
        <f t="shared" ref="F206:O206" si="67">+E206</f>
        <v>10000</v>
      </c>
      <c r="G206" s="347">
        <f t="shared" si="67"/>
        <v>10000</v>
      </c>
      <c r="H206" s="347">
        <f t="shared" si="67"/>
        <v>10000</v>
      </c>
      <c r="I206" s="347">
        <f t="shared" si="67"/>
        <v>10000</v>
      </c>
      <c r="J206" s="347">
        <f t="shared" si="67"/>
        <v>10000</v>
      </c>
      <c r="K206" s="347">
        <f t="shared" si="67"/>
        <v>10000</v>
      </c>
      <c r="L206" s="347">
        <f t="shared" si="67"/>
        <v>10000</v>
      </c>
      <c r="M206" s="347">
        <f t="shared" si="67"/>
        <v>10000</v>
      </c>
      <c r="N206" s="347">
        <f t="shared" si="67"/>
        <v>10000</v>
      </c>
      <c r="O206" s="347">
        <f t="shared" si="67"/>
        <v>10000</v>
      </c>
      <c r="P206" s="343"/>
    </row>
    <row r="207" spans="1:16" s="344" customFormat="1" ht="9.1999999999999993" x14ac:dyDescent="0.15">
      <c r="A207" s="345" t="s">
        <v>488</v>
      </c>
      <c r="B207" s="346" t="s">
        <v>489</v>
      </c>
      <c r="C207" s="347">
        <f>+PE!C205</f>
        <v>0</v>
      </c>
      <c r="D207" s="348"/>
      <c r="E207" s="348"/>
      <c r="F207" s="348"/>
      <c r="G207" s="348"/>
      <c r="H207" s="348"/>
      <c r="I207" s="348"/>
      <c r="J207" s="348"/>
      <c r="K207" s="348"/>
      <c r="L207" s="348"/>
      <c r="M207" s="348"/>
      <c r="N207" s="348"/>
      <c r="O207" s="348"/>
      <c r="P207" s="343"/>
    </row>
    <row r="208" spans="1:16" s="344" customFormat="1" ht="9.1999999999999993" x14ac:dyDescent="0.15">
      <c r="A208" s="345" t="s">
        <v>490</v>
      </c>
      <c r="B208" s="346" t="s">
        <v>491</v>
      </c>
      <c r="C208" s="347">
        <f>+PE!C206</f>
        <v>10000</v>
      </c>
      <c r="D208" s="347">
        <f>+C208/12</f>
        <v>833.33333333333337</v>
      </c>
      <c r="E208" s="347">
        <f>+D208</f>
        <v>833.33333333333337</v>
      </c>
      <c r="F208" s="347">
        <f t="shared" ref="F208:O209" si="68">+E208</f>
        <v>833.33333333333337</v>
      </c>
      <c r="G208" s="347">
        <f t="shared" si="68"/>
        <v>833.33333333333337</v>
      </c>
      <c r="H208" s="347">
        <f t="shared" si="68"/>
        <v>833.33333333333337</v>
      </c>
      <c r="I208" s="347">
        <f t="shared" si="68"/>
        <v>833.33333333333337</v>
      </c>
      <c r="J208" s="347">
        <f t="shared" si="68"/>
        <v>833.33333333333337</v>
      </c>
      <c r="K208" s="347">
        <f t="shared" si="68"/>
        <v>833.33333333333337</v>
      </c>
      <c r="L208" s="347">
        <f t="shared" si="68"/>
        <v>833.33333333333337</v>
      </c>
      <c r="M208" s="347">
        <f t="shared" si="68"/>
        <v>833.33333333333337</v>
      </c>
      <c r="N208" s="347">
        <f t="shared" si="68"/>
        <v>833.33333333333337</v>
      </c>
      <c r="O208" s="347">
        <f t="shared" si="68"/>
        <v>833.33333333333337</v>
      </c>
      <c r="P208" s="343"/>
    </row>
    <row r="209" spans="1:16" s="344" customFormat="1" ht="9.1999999999999993" x14ac:dyDescent="0.15">
      <c r="A209" s="345" t="s">
        <v>492</v>
      </c>
      <c r="B209" s="346" t="s">
        <v>493</v>
      </c>
      <c r="C209" s="347">
        <f>+PE!C207</f>
        <v>10000</v>
      </c>
      <c r="D209" s="347">
        <f>+C209/12</f>
        <v>833.33333333333337</v>
      </c>
      <c r="E209" s="347">
        <f>+D209</f>
        <v>833.33333333333337</v>
      </c>
      <c r="F209" s="347">
        <f t="shared" si="68"/>
        <v>833.33333333333337</v>
      </c>
      <c r="G209" s="347">
        <f t="shared" si="68"/>
        <v>833.33333333333337</v>
      </c>
      <c r="H209" s="347">
        <f t="shared" si="68"/>
        <v>833.33333333333337</v>
      </c>
      <c r="I209" s="347">
        <f t="shared" si="68"/>
        <v>833.33333333333337</v>
      </c>
      <c r="J209" s="347">
        <f t="shared" si="68"/>
        <v>833.33333333333337</v>
      </c>
      <c r="K209" s="347">
        <f t="shared" si="68"/>
        <v>833.33333333333337</v>
      </c>
      <c r="L209" s="347">
        <f t="shared" si="68"/>
        <v>833.33333333333337</v>
      </c>
      <c r="M209" s="347">
        <f t="shared" si="68"/>
        <v>833.33333333333337</v>
      </c>
      <c r="N209" s="347">
        <f t="shared" si="68"/>
        <v>833.33333333333337</v>
      </c>
      <c r="O209" s="347">
        <f t="shared" si="68"/>
        <v>833.33333333333337</v>
      </c>
      <c r="P209" s="343"/>
    </row>
    <row r="210" spans="1:16" s="344" customFormat="1" ht="9.1999999999999993" x14ac:dyDescent="0.15">
      <c r="A210" s="345" t="s">
        <v>494</v>
      </c>
      <c r="B210" s="346" t="s">
        <v>495</v>
      </c>
      <c r="C210" s="347">
        <f>+PE!C208</f>
        <v>0</v>
      </c>
      <c r="D210" s="347"/>
      <c r="E210" s="347"/>
      <c r="F210" s="347"/>
      <c r="G210" s="347"/>
      <c r="H210" s="347"/>
      <c r="I210" s="347"/>
      <c r="J210" s="347"/>
      <c r="K210" s="347"/>
      <c r="L210" s="347"/>
      <c r="M210" s="347"/>
      <c r="N210" s="347"/>
      <c r="O210" s="347"/>
      <c r="P210" s="343"/>
    </row>
    <row r="211" spans="1:16" s="344" customFormat="1" ht="9.1999999999999993" x14ac:dyDescent="0.15">
      <c r="A211" s="345" t="s">
        <v>496</v>
      </c>
      <c r="B211" s="346" t="s">
        <v>497</v>
      </c>
      <c r="C211" s="347">
        <f>+PE!C209</f>
        <v>0</v>
      </c>
      <c r="D211" s="347"/>
      <c r="E211" s="347"/>
      <c r="F211" s="347"/>
      <c r="G211" s="347"/>
      <c r="H211" s="347"/>
      <c r="I211" s="347"/>
      <c r="J211" s="347"/>
      <c r="K211" s="347"/>
      <c r="L211" s="347"/>
      <c r="M211" s="347"/>
      <c r="N211" s="347"/>
      <c r="O211" s="347"/>
      <c r="P211" s="343"/>
    </row>
    <row r="212" spans="1:16" s="344" customFormat="1" ht="9.1999999999999993" x14ac:dyDescent="0.15">
      <c r="A212" s="340" t="s">
        <v>498</v>
      </c>
      <c r="B212" s="341" t="s">
        <v>499</v>
      </c>
      <c r="C212" s="342">
        <f>SUM(C213:C230)</f>
        <v>293000</v>
      </c>
      <c r="D212" s="342">
        <f t="shared" ref="D212:O212" si="69">SUM(D213:D230)</f>
        <v>14000</v>
      </c>
      <c r="E212" s="342">
        <f t="shared" si="69"/>
        <v>14000</v>
      </c>
      <c r="F212" s="342">
        <f t="shared" si="69"/>
        <v>14000</v>
      </c>
      <c r="G212" s="342">
        <f t="shared" si="69"/>
        <v>14000</v>
      </c>
      <c r="H212" s="342">
        <f t="shared" si="69"/>
        <v>14000</v>
      </c>
      <c r="I212" s="342">
        <f t="shared" si="69"/>
        <v>14000</v>
      </c>
      <c r="J212" s="342">
        <f t="shared" si="69"/>
        <v>14000</v>
      </c>
      <c r="K212" s="342">
        <f t="shared" si="69"/>
        <v>14000</v>
      </c>
      <c r="L212" s="342">
        <f t="shared" si="69"/>
        <v>14000</v>
      </c>
      <c r="M212" s="342">
        <f t="shared" si="69"/>
        <v>14000</v>
      </c>
      <c r="N212" s="342">
        <f t="shared" si="69"/>
        <v>14000</v>
      </c>
      <c r="O212" s="342">
        <f t="shared" si="69"/>
        <v>14000</v>
      </c>
      <c r="P212" s="343"/>
    </row>
    <row r="213" spans="1:16" s="344" customFormat="1" ht="9.1999999999999993" x14ac:dyDescent="0.15">
      <c r="A213" s="345" t="s">
        <v>500</v>
      </c>
      <c r="B213" s="346" t="s">
        <v>501</v>
      </c>
      <c r="C213" s="347">
        <f>+PE!C211</f>
        <v>0</v>
      </c>
      <c r="D213" s="348"/>
      <c r="E213" s="348"/>
      <c r="F213" s="348"/>
      <c r="G213" s="348"/>
      <c r="H213" s="348"/>
      <c r="I213" s="348"/>
      <c r="J213" s="348"/>
      <c r="K213" s="348"/>
      <c r="L213" s="348"/>
      <c r="M213" s="348"/>
      <c r="N213" s="348"/>
      <c r="O213" s="348"/>
      <c r="P213" s="343"/>
    </row>
    <row r="214" spans="1:16" s="344" customFormat="1" ht="9.1999999999999993" x14ac:dyDescent="0.15">
      <c r="A214" s="345" t="s">
        <v>502</v>
      </c>
      <c r="B214" s="346" t="s">
        <v>503</v>
      </c>
      <c r="C214" s="347">
        <f>+PE!C212</f>
        <v>0</v>
      </c>
      <c r="D214" s="347"/>
      <c r="E214" s="347"/>
      <c r="F214" s="347"/>
      <c r="G214" s="347"/>
      <c r="H214" s="347"/>
      <c r="I214" s="347"/>
      <c r="J214" s="347"/>
      <c r="K214" s="347"/>
      <c r="L214" s="347"/>
      <c r="M214" s="347"/>
      <c r="N214" s="347"/>
      <c r="O214" s="347"/>
      <c r="P214" s="343"/>
    </row>
    <row r="215" spans="1:16" s="344" customFormat="1" ht="9.1999999999999993" x14ac:dyDescent="0.15">
      <c r="A215" s="345" t="s">
        <v>504</v>
      </c>
      <c r="B215" s="346" t="s">
        <v>505</v>
      </c>
      <c r="C215" s="347">
        <f>+PE!C213</f>
        <v>0</v>
      </c>
      <c r="D215" s="347"/>
      <c r="E215" s="347"/>
      <c r="F215" s="347"/>
      <c r="G215" s="347"/>
      <c r="H215" s="347"/>
      <c r="I215" s="347"/>
      <c r="J215" s="347"/>
      <c r="K215" s="347"/>
      <c r="L215" s="347"/>
      <c r="M215" s="347"/>
      <c r="N215" s="347"/>
      <c r="O215" s="347"/>
      <c r="P215" s="343"/>
    </row>
    <row r="216" spans="1:16" s="344" customFormat="1" ht="9.1999999999999993" x14ac:dyDescent="0.15">
      <c r="A216" s="345" t="s">
        <v>506</v>
      </c>
      <c r="B216" s="346" t="s">
        <v>507</v>
      </c>
      <c r="C216" s="347">
        <f>+PE!C214</f>
        <v>0</v>
      </c>
      <c r="D216" s="347">
        <f>+C216/12</f>
        <v>0</v>
      </c>
      <c r="E216" s="347">
        <f>+D216</f>
        <v>0</v>
      </c>
      <c r="F216" s="347">
        <f t="shared" ref="F216:O216" si="70">+E216</f>
        <v>0</v>
      </c>
      <c r="G216" s="347">
        <f t="shared" si="70"/>
        <v>0</v>
      </c>
      <c r="H216" s="347">
        <f t="shared" si="70"/>
        <v>0</v>
      </c>
      <c r="I216" s="347">
        <f t="shared" si="70"/>
        <v>0</v>
      </c>
      <c r="J216" s="347">
        <f t="shared" si="70"/>
        <v>0</v>
      </c>
      <c r="K216" s="347">
        <f t="shared" si="70"/>
        <v>0</v>
      </c>
      <c r="L216" s="347">
        <f t="shared" si="70"/>
        <v>0</v>
      </c>
      <c r="M216" s="347">
        <f t="shared" si="70"/>
        <v>0</v>
      </c>
      <c r="N216" s="347">
        <f t="shared" si="70"/>
        <v>0</v>
      </c>
      <c r="O216" s="347">
        <f t="shared" si="70"/>
        <v>0</v>
      </c>
      <c r="P216" s="343"/>
    </row>
    <row r="217" spans="1:16" s="344" customFormat="1" ht="18.350000000000001" x14ac:dyDescent="0.15">
      <c r="A217" s="345" t="s">
        <v>508</v>
      </c>
      <c r="B217" s="346" t="s">
        <v>509</v>
      </c>
      <c r="C217" s="347">
        <f>+PE!C215</f>
        <v>0</v>
      </c>
      <c r="D217" s="347"/>
      <c r="E217" s="347"/>
      <c r="F217" s="347"/>
      <c r="G217" s="347"/>
      <c r="H217" s="347"/>
      <c r="I217" s="347"/>
      <c r="J217" s="347"/>
      <c r="K217" s="347"/>
      <c r="L217" s="347"/>
      <c r="M217" s="347"/>
      <c r="N217" s="347"/>
      <c r="O217" s="347"/>
      <c r="P217" s="343"/>
    </row>
    <row r="218" spans="1:16" s="344" customFormat="1" ht="18.350000000000001" x14ac:dyDescent="0.15">
      <c r="A218" s="345" t="s">
        <v>510</v>
      </c>
      <c r="B218" s="346" t="s">
        <v>511</v>
      </c>
      <c r="C218" s="347">
        <f>+PE!C216</f>
        <v>125000</v>
      </c>
      <c r="D218" s="347"/>
      <c r="E218" s="347"/>
      <c r="F218" s="347"/>
      <c r="G218" s="347"/>
      <c r="H218" s="347"/>
      <c r="I218" s="347"/>
      <c r="J218" s="347"/>
      <c r="K218" s="347"/>
      <c r="L218" s="347"/>
      <c r="M218" s="347"/>
      <c r="N218" s="347"/>
      <c r="O218" s="347"/>
      <c r="P218" s="343"/>
    </row>
    <row r="219" spans="1:16" s="344" customFormat="1" ht="9.1999999999999993" x14ac:dyDescent="0.15">
      <c r="A219" s="345" t="s">
        <v>512</v>
      </c>
      <c r="B219" s="346" t="s">
        <v>513</v>
      </c>
      <c r="C219" s="347">
        <f>+PE!C217</f>
        <v>0</v>
      </c>
      <c r="D219" s="347"/>
      <c r="E219" s="347"/>
      <c r="F219" s="347"/>
      <c r="G219" s="347"/>
      <c r="H219" s="347"/>
      <c r="I219" s="347"/>
      <c r="J219" s="347"/>
      <c r="K219" s="347"/>
      <c r="L219" s="347"/>
      <c r="M219" s="347"/>
      <c r="N219" s="347"/>
      <c r="O219" s="347"/>
      <c r="P219" s="343"/>
    </row>
    <row r="220" spans="1:16" s="344" customFormat="1" ht="9.1999999999999993" x14ac:dyDescent="0.15">
      <c r="A220" s="345" t="s">
        <v>514</v>
      </c>
      <c r="B220" s="346" t="s">
        <v>515</v>
      </c>
      <c r="C220" s="347">
        <f>+PE!C218</f>
        <v>0</v>
      </c>
      <c r="D220" s="347"/>
      <c r="E220" s="347"/>
      <c r="F220" s="347"/>
      <c r="G220" s="347"/>
      <c r="H220" s="347"/>
      <c r="I220" s="347"/>
      <c r="J220" s="347"/>
      <c r="K220" s="347"/>
      <c r="L220" s="347"/>
      <c r="M220" s="347"/>
      <c r="N220" s="347"/>
      <c r="O220" s="347"/>
      <c r="P220" s="343"/>
    </row>
    <row r="221" spans="1:16" s="344" customFormat="1" ht="9.1999999999999993" x14ac:dyDescent="0.15">
      <c r="A221" s="345" t="s">
        <v>516</v>
      </c>
      <c r="B221" s="346" t="s">
        <v>517</v>
      </c>
      <c r="C221" s="347">
        <f>+PE!C219</f>
        <v>0</v>
      </c>
      <c r="D221" s="347"/>
      <c r="E221" s="347"/>
      <c r="F221" s="347"/>
      <c r="G221" s="347"/>
      <c r="H221" s="347"/>
      <c r="I221" s="347"/>
      <c r="J221" s="347"/>
      <c r="K221" s="347"/>
      <c r="L221" s="347"/>
      <c r="M221" s="347"/>
      <c r="N221" s="347"/>
      <c r="O221" s="347"/>
      <c r="P221" s="343"/>
    </row>
    <row r="222" spans="1:16" s="344" customFormat="1" ht="9.1999999999999993" x14ac:dyDescent="0.15">
      <c r="A222" s="345" t="s">
        <v>518</v>
      </c>
      <c r="B222" s="346" t="s">
        <v>519</v>
      </c>
      <c r="C222" s="347">
        <f>+PE!C220</f>
        <v>168000</v>
      </c>
      <c r="D222" s="347">
        <f>+C222/12</f>
        <v>14000</v>
      </c>
      <c r="E222" s="347">
        <f>+D222</f>
        <v>14000</v>
      </c>
      <c r="F222" s="347">
        <f t="shared" ref="F222:O222" si="71">+E222</f>
        <v>14000</v>
      </c>
      <c r="G222" s="347">
        <f t="shared" si="71"/>
        <v>14000</v>
      </c>
      <c r="H222" s="347">
        <f t="shared" si="71"/>
        <v>14000</v>
      </c>
      <c r="I222" s="347">
        <f t="shared" si="71"/>
        <v>14000</v>
      </c>
      <c r="J222" s="347">
        <f t="shared" si="71"/>
        <v>14000</v>
      </c>
      <c r="K222" s="347">
        <f t="shared" si="71"/>
        <v>14000</v>
      </c>
      <c r="L222" s="347">
        <f t="shared" si="71"/>
        <v>14000</v>
      </c>
      <c r="M222" s="347">
        <f t="shared" si="71"/>
        <v>14000</v>
      </c>
      <c r="N222" s="347">
        <f t="shared" si="71"/>
        <v>14000</v>
      </c>
      <c r="O222" s="347">
        <f t="shared" si="71"/>
        <v>14000</v>
      </c>
      <c r="P222" s="343"/>
    </row>
    <row r="223" spans="1:16" s="344" customFormat="1" ht="9.1999999999999993" x14ac:dyDescent="0.15">
      <c r="A223" s="345" t="s">
        <v>520</v>
      </c>
      <c r="B223" s="346" t="s">
        <v>521</v>
      </c>
      <c r="C223" s="347">
        <f>+PE!C221</f>
        <v>0</v>
      </c>
      <c r="D223" s="348"/>
      <c r="E223" s="348"/>
      <c r="F223" s="348"/>
      <c r="G223" s="348"/>
      <c r="H223" s="348"/>
      <c r="I223" s="348"/>
      <c r="J223" s="348"/>
      <c r="K223" s="348"/>
      <c r="L223" s="348"/>
      <c r="M223" s="348"/>
      <c r="N223" s="348"/>
      <c r="O223" s="348"/>
      <c r="P223" s="343"/>
    </row>
    <row r="224" spans="1:16" s="344" customFormat="1" ht="9.1999999999999993" x14ac:dyDescent="0.15">
      <c r="A224" s="345" t="s">
        <v>522</v>
      </c>
      <c r="B224" s="346" t="s">
        <v>523</v>
      </c>
      <c r="C224" s="347">
        <f>+PE!C222</f>
        <v>0</v>
      </c>
      <c r="D224" s="347"/>
      <c r="E224" s="347"/>
      <c r="F224" s="347"/>
      <c r="G224" s="347"/>
      <c r="H224" s="347"/>
      <c r="I224" s="347"/>
      <c r="J224" s="347"/>
      <c r="K224" s="347"/>
      <c r="L224" s="347"/>
      <c r="M224" s="347"/>
      <c r="N224" s="347"/>
      <c r="O224" s="347"/>
      <c r="P224" s="343"/>
    </row>
    <row r="225" spans="1:16" s="344" customFormat="1" ht="9.1999999999999993" x14ac:dyDescent="0.15">
      <c r="A225" s="345" t="s">
        <v>524</v>
      </c>
      <c r="B225" s="346" t="s">
        <v>525</v>
      </c>
      <c r="C225" s="347">
        <f>+PE!C223</f>
        <v>0</v>
      </c>
      <c r="D225" s="347"/>
      <c r="E225" s="347"/>
      <c r="F225" s="347"/>
      <c r="G225" s="347"/>
      <c r="H225" s="347"/>
      <c r="I225" s="347"/>
      <c r="J225" s="347"/>
      <c r="K225" s="347"/>
      <c r="L225" s="347"/>
      <c r="M225" s="347"/>
      <c r="N225" s="347"/>
      <c r="O225" s="347"/>
      <c r="P225" s="343"/>
    </row>
    <row r="226" spans="1:16" s="344" customFormat="1" ht="9.1999999999999993" x14ac:dyDescent="0.15">
      <c r="A226" s="345" t="s">
        <v>526</v>
      </c>
      <c r="B226" s="346" t="s">
        <v>527</v>
      </c>
      <c r="C226" s="347">
        <f>+PE!C224</f>
        <v>0</v>
      </c>
      <c r="D226" s="347"/>
      <c r="E226" s="347"/>
      <c r="F226" s="347"/>
      <c r="G226" s="347"/>
      <c r="H226" s="347"/>
      <c r="I226" s="347"/>
      <c r="J226" s="347"/>
      <c r="K226" s="347"/>
      <c r="L226" s="347"/>
      <c r="M226" s="347"/>
      <c r="N226" s="347"/>
      <c r="O226" s="347"/>
      <c r="P226" s="343"/>
    </row>
    <row r="227" spans="1:16" s="344" customFormat="1" ht="9.1999999999999993" x14ac:dyDescent="0.15">
      <c r="A227" s="345" t="s">
        <v>536</v>
      </c>
      <c r="B227" s="346" t="s">
        <v>537</v>
      </c>
      <c r="C227" s="347">
        <f>+PE!C225</f>
        <v>0</v>
      </c>
      <c r="D227" s="347"/>
      <c r="E227" s="347"/>
      <c r="F227" s="347"/>
      <c r="G227" s="347"/>
      <c r="H227" s="347"/>
      <c r="I227" s="347"/>
      <c r="J227" s="347"/>
      <c r="K227" s="347"/>
      <c r="L227" s="347"/>
      <c r="M227" s="347"/>
      <c r="N227" s="347"/>
      <c r="O227" s="347"/>
      <c r="P227" s="343"/>
    </row>
    <row r="228" spans="1:16" s="344" customFormat="1" ht="9.1999999999999993" x14ac:dyDescent="0.15">
      <c r="A228" s="345" t="s">
        <v>538</v>
      </c>
      <c r="B228" s="346" t="s">
        <v>539</v>
      </c>
      <c r="C228" s="347">
        <f>+PE!C226</f>
        <v>0</v>
      </c>
      <c r="D228" s="347"/>
      <c r="E228" s="347"/>
      <c r="F228" s="347"/>
      <c r="G228" s="347"/>
      <c r="H228" s="347"/>
      <c r="I228" s="347"/>
      <c r="J228" s="347"/>
      <c r="K228" s="347"/>
      <c r="L228" s="347"/>
      <c r="M228" s="347"/>
      <c r="N228" s="347"/>
      <c r="O228" s="347"/>
      <c r="P228" s="343"/>
    </row>
    <row r="229" spans="1:16" s="344" customFormat="1" ht="9.1999999999999993" x14ac:dyDescent="0.15">
      <c r="A229" s="345" t="s">
        <v>540</v>
      </c>
      <c r="B229" s="346" t="s">
        <v>541</v>
      </c>
      <c r="C229" s="347">
        <f>+PE!C227</f>
        <v>0</v>
      </c>
      <c r="D229" s="347"/>
      <c r="E229" s="347"/>
      <c r="F229" s="347"/>
      <c r="G229" s="347"/>
      <c r="H229" s="347"/>
      <c r="I229" s="347"/>
      <c r="J229" s="347"/>
      <c r="K229" s="347"/>
      <c r="L229" s="347"/>
      <c r="M229" s="347"/>
      <c r="N229" s="347"/>
      <c r="O229" s="347"/>
      <c r="P229" s="343"/>
    </row>
    <row r="230" spans="1:16" s="344" customFormat="1" ht="9.1999999999999993" x14ac:dyDescent="0.15">
      <c r="A230" s="345" t="s">
        <v>542</v>
      </c>
      <c r="B230" s="346" t="s">
        <v>543</v>
      </c>
      <c r="C230" s="347">
        <f>+PE!C228</f>
        <v>0</v>
      </c>
      <c r="D230" s="347"/>
      <c r="E230" s="347"/>
      <c r="F230" s="347"/>
      <c r="G230" s="347"/>
      <c r="H230" s="347"/>
      <c r="I230" s="347"/>
      <c r="J230" s="347"/>
      <c r="K230" s="347"/>
      <c r="L230" s="347"/>
      <c r="M230" s="347"/>
      <c r="N230" s="347"/>
      <c r="O230" s="347"/>
      <c r="P230" s="343"/>
    </row>
    <row r="231" spans="1:16" s="344" customFormat="1" ht="18.350000000000001" x14ac:dyDescent="0.15">
      <c r="A231" s="340" t="s">
        <v>544</v>
      </c>
      <c r="B231" s="341" t="s">
        <v>545</v>
      </c>
      <c r="C231" s="342">
        <f>SUM(C232:C252)</f>
        <v>1074000</v>
      </c>
      <c r="D231" s="342">
        <f t="shared" ref="D231:O231" si="72">SUM(D232:D252)</f>
        <v>89499.999999999985</v>
      </c>
      <c r="E231" s="342">
        <f t="shared" si="72"/>
        <v>89499.999999999985</v>
      </c>
      <c r="F231" s="342">
        <f t="shared" si="72"/>
        <v>89499.999999999985</v>
      </c>
      <c r="G231" s="342">
        <f t="shared" si="72"/>
        <v>89499.999999999985</v>
      </c>
      <c r="H231" s="342">
        <f t="shared" si="72"/>
        <v>89499.999999999985</v>
      </c>
      <c r="I231" s="342">
        <f t="shared" si="72"/>
        <v>89499.999999999985</v>
      </c>
      <c r="J231" s="342">
        <f t="shared" si="72"/>
        <v>89499.999999999985</v>
      </c>
      <c r="K231" s="342">
        <f t="shared" si="72"/>
        <v>89499.999999999985</v>
      </c>
      <c r="L231" s="342">
        <f t="shared" si="72"/>
        <v>89499.999999999985</v>
      </c>
      <c r="M231" s="342">
        <f t="shared" si="72"/>
        <v>89499.999999999985</v>
      </c>
      <c r="N231" s="342">
        <f t="shared" si="72"/>
        <v>89499.999999999985</v>
      </c>
      <c r="O231" s="342">
        <f t="shared" si="72"/>
        <v>89499.999999999985</v>
      </c>
      <c r="P231" s="343"/>
    </row>
    <row r="232" spans="1:16" s="344" customFormat="1" ht="9.1999999999999993" x14ac:dyDescent="0.15">
      <c r="A232" s="345" t="s">
        <v>546</v>
      </c>
      <c r="B232" s="346" t="s">
        <v>547</v>
      </c>
      <c r="C232" s="347">
        <f>+PE!C230</f>
        <v>0</v>
      </c>
      <c r="D232" s="348"/>
      <c r="E232" s="348"/>
      <c r="F232" s="348"/>
      <c r="G232" s="348"/>
      <c r="H232" s="348"/>
      <c r="I232" s="348"/>
      <c r="J232" s="348"/>
      <c r="K232" s="348"/>
      <c r="L232" s="348"/>
      <c r="M232" s="348"/>
      <c r="N232" s="348"/>
      <c r="O232" s="348"/>
      <c r="P232" s="343"/>
    </row>
    <row r="233" spans="1:16" s="344" customFormat="1" ht="9.1999999999999993" x14ac:dyDescent="0.15">
      <c r="A233" s="345" t="s">
        <v>548</v>
      </c>
      <c r="B233" s="346" t="s">
        <v>549</v>
      </c>
      <c r="C233" s="347">
        <f>+PE!C231</f>
        <v>480000</v>
      </c>
      <c r="D233" s="347">
        <f>+C233/12</f>
        <v>40000</v>
      </c>
      <c r="E233" s="347">
        <f>+D233</f>
        <v>40000</v>
      </c>
      <c r="F233" s="347">
        <f t="shared" ref="F233:O233" si="73">+E233</f>
        <v>40000</v>
      </c>
      <c r="G233" s="347">
        <f t="shared" si="73"/>
        <v>40000</v>
      </c>
      <c r="H233" s="347">
        <f t="shared" si="73"/>
        <v>40000</v>
      </c>
      <c r="I233" s="347">
        <f t="shared" si="73"/>
        <v>40000</v>
      </c>
      <c r="J233" s="347">
        <f t="shared" si="73"/>
        <v>40000</v>
      </c>
      <c r="K233" s="347">
        <f t="shared" si="73"/>
        <v>40000</v>
      </c>
      <c r="L233" s="347">
        <f t="shared" si="73"/>
        <v>40000</v>
      </c>
      <c r="M233" s="347">
        <f t="shared" si="73"/>
        <v>40000</v>
      </c>
      <c r="N233" s="347">
        <f t="shared" si="73"/>
        <v>40000</v>
      </c>
      <c r="O233" s="347">
        <f t="shared" si="73"/>
        <v>40000</v>
      </c>
      <c r="P233" s="343"/>
    </row>
    <row r="234" spans="1:16" s="344" customFormat="1" ht="9.1999999999999993" x14ac:dyDescent="0.15">
      <c r="A234" s="345" t="s">
        <v>550</v>
      </c>
      <c r="B234" s="346" t="s">
        <v>551</v>
      </c>
      <c r="C234" s="347">
        <f>+PE!C232</f>
        <v>0</v>
      </c>
      <c r="D234" s="347"/>
      <c r="E234" s="347"/>
      <c r="F234" s="347"/>
      <c r="G234" s="347"/>
      <c r="H234" s="347"/>
      <c r="I234" s="347"/>
      <c r="J234" s="347"/>
      <c r="K234" s="347"/>
      <c r="L234" s="347"/>
      <c r="M234" s="347"/>
      <c r="N234" s="347"/>
      <c r="O234" s="347"/>
      <c r="P234" s="343"/>
    </row>
    <row r="235" spans="1:16" s="344" customFormat="1" ht="18.350000000000001" x14ac:dyDescent="0.15">
      <c r="A235" s="345" t="s">
        <v>552</v>
      </c>
      <c r="B235" s="346" t="s">
        <v>553</v>
      </c>
      <c r="C235" s="347">
        <f>+PE!C233</f>
        <v>280000</v>
      </c>
      <c r="D235" s="347">
        <f>+C235/12</f>
        <v>23333.333333333332</v>
      </c>
      <c r="E235" s="347">
        <f>+D235</f>
        <v>23333.333333333332</v>
      </c>
      <c r="F235" s="347">
        <f t="shared" ref="F235:O235" si="74">+E235</f>
        <v>23333.333333333332</v>
      </c>
      <c r="G235" s="347">
        <f t="shared" si="74"/>
        <v>23333.333333333332</v>
      </c>
      <c r="H235" s="347">
        <f t="shared" si="74"/>
        <v>23333.333333333332</v>
      </c>
      <c r="I235" s="347">
        <f t="shared" si="74"/>
        <v>23333.333333333332</v>
      </c>
      <c r="J235" s="347">
        <f t="shared" si="74"/>
        <v>23333.333333333332</v>
      </c>
      <c r="K235" s="347">
        <f t="shared" si="74"/>
        <v>23333.333333333332</v>
      </c>
      <c r="L235" s="347">
        <f t="shared" si="74"/>
        <v>23333.333333333332</v>
      </c>
      <c r="M235" s="347">
        <f t="shared" si="74"/>
        <v>23333.333333333332</v>
      </c>
      <c r="N235" s="347">
        <f t="shared" si="74"/>
        <v>23333.333333333332</v>
      </c>
      <c r="O235" s="347">
        <f t="shared" si="74"/>
        <v>23333.333333333332</v>
      </c>
      <c r="P235" s="343"/>
    </row>
    <row r="236" spans="1:16" s="344" customFormat="1" ht="18.350000000000001" x14ac:dyDescent="0.15">
      <c r="A236" s="345" t="s">
        <v>554</v>
      </c>
      <c r="B236" s="346" t="s">
        <v>555</v>
      </c>
      <c r="C236" s="347">
        <f>+PE!C234</f>
        <v>0</v>
      </c>
      <c r="D236" s="348"/>
      <c r="E236" s="348"/>
      <c r="F236" s="348"/>
      <c r="G236" s="348"/>
      <c r="H236" s="348"/>
      <c r="I236" s="348"/>
      <c r="J236" s="348"/>
      <c r="K236" s="348"/>
      <c r="L236" s="348"/>
      <c r="M236" s="348"/>
      <c r="N236" s="348"/>
      <c r="O236" s="348"/>
      <c r="P236" s="343"/>
    </row>
    <row r="237" spans="1:16" s="344" customFormat="1" ht="9.1999999999999993" x14ac:dyDescent="0.15">
      <c r="A237" s="345" t="s">
        <v>556</v>
      </c>
      <c r="B237" s="346" t="s">
        <v>557</v>
      </c>
      <c r="C237" s="347">
        <f>+PE!C235</f>
        <v>150000</v>
      </c>
      <c r="D237" s="347">
        <f>+C237/12</f>
        <v>12500</v>
      </c>
      <c r="E237" s="347">
        <f>+D237</f>
        <v>12500</v>
      </c>
      <c r="F237" s="347">
        <f t="shared" ref="F237:O238" si="75">+E237</f>
        <v>12500</v>
      </c>
      <c r="G237" s="347">
        <f t="shared" si="75"/>
        <v>12500</v>
      </c>
      <c r="H237" s="347">
        <f t="shared" si="75"/>
        <v>12500</v>
      </c>
      <c r="I237" s="347">
        <f t="shared" si="75"/>
        <v>12500</v>
      </c>
      <c r="J237" s="347">
        <f t="shared" si="75"/>
        <v>12500</v>
      </c>
      <c r="K237" s="347">
        <f t="shared" si="75"/>
        <v>12500</v>
      </c>
      <c r="L237" s="347">
        <f t="shared" si="75"/>
        <v>12500</v>
      </c>
      <c r="M237" s="347">
        <f t="shared" si="75"/>
        <v>12500</v>
      </c>
      <c r="N237" s="347">
        <f t="shared" si="75"/>
        <v>12500</v>
      </c>
      <c r="O237" s="347">
        <f t="shared" si="75"/>
        <v>12500</v>
      </c>
      <c r="P237" s="343"/>
    </row>
    <row r="238" spans="1:16" s="344" customFormat="1" ht="9.1999999999999993" x14ac:dyDescent="0.15">
      <c r="A238" s="345" t="s">
        <v>558</v>
      </c>
      <c r="B238" s="346" t="s">
        <v>559</v>
      </c>
      <c r="C238" s="347">
        <f>+PE!C236</f>
        <v>0</v>
      </c>
      <c r="D238" s="347">
        <f>+C238/12</f>
        <v>0</v>
      </c>
      <c r="E238" s="347">
        <f>+D238</f>
        <v>0</v>
      </c>
      <c r="F238" s="347">
        <f t="shared" si="75"/>
        <v>0</v>
      </c>
      <c r="G238" s="347">
        <f t="shared" si="75"/>
        <v>0</v>
      </c>
      <c r="H238" s="347">
        <f t="shared" si="75"/>
        <v>0</v>
      </c>
      <c r="I238" s="347">
        <f t="shared" si="75"/>
        <v>0</v>
      </c>
      <c r="J238" s="347">
        <f t="shared" si="75"/>
        <v>0</v>
      </c>
      <c r="K238" s="347">
        <f t="shared" si="75"/>
        <v>0</v>
      </c>
      <c r="L238" s="347">
        <f t="shared" si="75"/>
        <v>0</v>
      </c>
      <c r="M238" s="347">
        <f t="shared" si="75"/>
        <v>0</v>
      </c>
      <c r="N238" s="347">
        <f t="shared" si="75"/>
        <v>0</v>
      </c>
      <c r="O238" s="347">
        <f t="shared" si="75"/>
        <v>0</v>
      </c>
      <c r="P238" s="343"/>
    </row>
    <row r="239" spans="1:16" s="344" customFormat="1" ht="9.1999999999999993" x14ac:dyDescent="0.15">
      <c r="A239" s="345" t="s">
        <v>560</v>
      </c>
      <c r="B239" s="346" t="s">
        <v>561</v>
      </c>
      <c r="C239" s="347">
        <f>+PE!C237</f>
        <v>0</v>
      </c>
      <c r="D239" s="347"/>
      <c r="E239" s="347"/>
      <c r="F239" s="347"/>
      <c r="G239" s="347"/>
      <c r="H239" s="347"/>
      <c r="I239" s="347"/>
      <c r="J239" s="347"/>
      <c r="K239" s="347"/>
      <c r="L239" s="347"/>
      <c r="M239" s="347"/>
      <c r="N239" s="347"/>
      <c r="O239" s="347"/>
      <c r="P239" s="343"/>
    </row>
    <row r="240" spans="1:16" s="344" customFormat="1" ht="9.1999999999999993" x14ac:dyDescent="0.15">
      <c r="A240" s="345" t="s">
        <v>562</v>
      </c>
      <c r="B240" s="346" t="s">
        <v>563</v>
      </c>
      <c r="C240" s="347">
        <f>+PE!C238</f>
        <v>55000</v>
      </c>
      <c r="D240" s="347">
        <f>+C240/12</f>
        <v>4583.333333333333</v>
      </c>
      <c r="E240" s="347">
        <f>+D240</f>
        <v>4583.333333333333</v>
      </c>
      <c r="F240" s="347">
        <f t="shared" ref="F240:O240" si="76">+E240</f>
        <v>4583.333333333333</v>
      </c>
      <c r="G240" s="347">
        <f t="shared" si="76"/>
        <v>4583.333333333333</v>
      </c>
      <c r="H240" s="347">
        <f t="shared" si="76"/>
        <v>4583.333333333333</v>
      </c>
      <c r="I240" s="347">
        <f t="shared" si="76"/>
        <v>4583.333333333333</v>
      </c>
      <c r="J240" s="347">
        <f t="shared" si="76"/>
        <v>4583.333333333333</v>
      </c>
      <c r="K240" s="347">
        <f t="shared" si="76"/>
        <v>4583.333333333333</v>
      </c>
      <c r="L240" s="347">
        <f t="shared" si="76"/>
        <v>4583.333333333333</v>
      </c>
      <c r="M240" s="347">
        <f t="shared" si="76"/>
        <v>4583.333333333333</v>
      </c>
      <c r="N240" s="347">
        <f t="shared" si="76"/>
        <v>4583.333333333333</v>
      </c>
      <c r="O240" s="347">
        <f t="shared" si="76"/>
        <v>4583.333333333333</v>
      </c>
      <c r="P240" s="343"/>
    </row>
    <row r="241" spans="1:16" s="344" customFormat="1" ht="9.1999999999999993" x14ac:dyDescent="0.15">
      <c r="A241" s="345" t="s">
        <v>564</v>
      </c>
      <c r="B241" s="346" t="s">
        <v>565</v>
      </c>
      <c r="C241" s="347">
        <f>+PE!C239</f>
        <v>0</v>
      </c>
      <c r="D241" s="347"/>
      <c r="E241" s="347"/>
      <c r="F241" s="347"/>
      <c r="G241" s="347"/>
      <c r="H241" s="347"/>
      <c r="I241" s="347"/>
      <c r="J241" s="347"/>
      <c r="K241" s="347"/>
      <c r="L241" s="347"/>
      <c r="M241" s="347"/>
      <c r="N241" s="347"/>
      <c r="O241" s="347"/>
      <c r="P241" s="343"/>
    </row>
    <row r="242" spans="1:16" s="344" customFormat="1" ht="9.1999999999999993" x14ac:dyDescent="0.15">
      <c r="A242" s="345" t="s">
        <v>566</v>
      </c>
      <c r="B242" s="346" t="s">
        <v>567</v>
      </c>
      <c r="C242" s="347">
        <f>+PE!C240</f>
        <v>0</v>
      </c>
      <c r="D242" s="347">
        <f>+C242/12</f>
        <v>0</v>
      </c>
      <c r="E242" s="347">
        <f>+D242</f>
        <v>0</v>
      </c>
      <c r="F242" s="347">
        <f t="shared" ref="F242:O242" si="77">+E242</f>
        <v>0</v>
      </c>
      <c r="G242" s="347">
        <f t="shared" si="77"/>
        <v>0</v>
      </c>
      <c r="H242" s="347">
        <f t="shared" si="77"/>
        <v>0</v>
      </c>
      <c r="I242" s="347">
        <f t="shared" si="77"/>
        <v>0</v>
      </c>
      <c r="J242" s="347">
        <f t="shared" si="77"/>
        <v>0</v>
      </c>
      <c r="K242" s="347">
        <f t="shared" si="77"/>
        <v>0</v>
      </c>
      <c r="L242" s="347">
        <f t="shared" si="77"/>
        <v>0</v>
      </c>
      <c r="M242" s="347">
        <f t="shared" si="77"/>
        <v>0</v>
      </c>
      <c r="N242" s="347">
        <f t="shared" si="77"/>
        <v>0</v>
      </c>
      <c r="O242" s="347">
        <f t="shared" si="77"/>
        <v>0</v>
      </c>
      <c r="P242" s="343"/>
    </row>
    <row r="243" spans="1:16" s="344" customFormat="1" ht="9.1999999999999993" x14ac:dyDescent="0.15">
      <c r="A243" s="345" t="s">
        <v>568</v>
      </c>
      <c r="B243" s="346" t="s">
        <v>569</v>
      </c>
      <c r="C243" s="347">
        <f>+PE!C241</f>
        <v>0</v>
      </c>
      <c r="D243" s="348"/>
      <c r="E243" s="348"/>
      <c r="F243" s="348"/>
      <c r="G243" s="348"/>
      <c r="H243" s="348"/>
      <c r="I243" s="348"/>
      <c r="J243" s="348"/>
      <c r="K243" s="348"/>
      <c r="L243" s="348"/>
      <c r="M243" s="348"/>
      <c r="N243" s="348"/>
      <c r="O243" s="348"/>
      <c r="P243" s="343"/>
    </row>
    <row r="244" spans="1:16" s="344" customFormat="1" ht="9.1999999999999993" x14ac:dyDescent="0.15">
      <c r="A244" s="345" t="s">
        <v>570</v>
      </c>
      <c r="B244" s="346" t="s">
        <v>571</v>
      </c>
      <c r="C244" s="347">
        <f>+PE!C242</f>
        <v>0</v>
      </c>
      <c r="D244" s="347"/>
      <c r="E244" s="347"/>
      <c r="F244" s="347"/>
      <c r="G244" s="347"/>
      <c r="H244" s="347"/>
      <c r="I244" s="347"/>
      <c r="J244" s="347"/>
      <c r="K244" s="347"/>
      <c r="L244" s="347"/>
      <c r="M244" s="347"/>
      <c r="N244" s="347"/>
      <c r="O244" s="347"/>
      <c r="P244" s="343"/>
    </row>
    <row r="245" spans="1:16" s="344" customFormat="1" ht="9.1999999999999993" x14ac:dyDescent="0.15">
      <c r="A245" s="345" t="s">
        <v>572</v>
      </c>
      <c r="B245" s="346" t="s">
        <v>573</v>
      </c>
      <c r="C245" s="347">
        <f>+PE!C243</f>
        <v>0</v>
      </c>
      <c r="D245" s="348"/>
      <c r="E245" s="348"/>
      <c r="F245" s="348"/>
      <c r="G245" s="348"/>
      <c r="H245" s="348"/>
      <c r="I245" s="348"/>
      <c r="J245" s="348"/>
      <c r="K245" s="348"/>
      <c r="L245" s="348"/>
      <c r="M245" s="348"/>
      <c r="N245" s="348"/>
      <c r="O245" s="348"/>
      <c r="P245" s="343"/>
    </row>
    <row r="246" spans="1:16" s="344" customFormat="1" ht="9.1999999999999993" x14ac:dyDescent="0.15">
      <c r="A246" s="345" t="s">
        <v>574</v>
      </c>
      <c r="B246" s="346" t="s">
        <v>575</v>
      </c>
      <c r="C246" s="347">
        <f>+PE!C244</f>
        <v>0</v>
      </c>
      <c r="D246" s="347"/>
      <c r="E246" s="347"/>
      <c r="F246" s="347"/>
      <c r="G246" s="347"/>
      <c r="H246" s="347"/>
      <c r="I246" s="347"/>
      <c r="J246" s="347"/>
      <c r="K246" s="347"/>
      <c r="L246" s="347"/>
      <c r="M246" s="347"/>
      <c r="N246" s="347"/>
      <c r="O246" s="347"/>
      <c r="P246" s="343"/>
    </row>
    <row r="247" spans="1:16" s="344" customFormat="1" ht="9.1999999999999993" x14ac:dyDescent="0.15">
      <c r="A247" s="345" t="s">
        <v>576</v>
      </c>
      <c r="B247" s="346" t="s">
        <v>577</v>
      </c>
      <c r="C247" s="347">
        <f>+PE!C245</f>
        <v>0</v>
      </c>
      <c r="D247" s="347"/>
      <c r="E247" s="347"/>
      <c r="F247" s="347"/>
      <c r="G247" s="347"/>
      <c r="H247" s="347"/>
      <c r="I247" s="347"/>
      <c r="J247" s="347"/>
      <c r="K247" s="347"/>
      <c r="L247" s="347"/>
      <c r="M247" s="347"/>
      <c r="N247" s="347"/>
      <c r="O247" s="347"/>
      <c r="P247" s="343"/>
    </row>
    <row r="248" spans="1:16" s="344" customFormat="1" ht="9.1999999999999993" x14ac:dyDescent="0.15">
      <c r="A248" s="345" t="s">
        <v>578</v>
      </c>
      <c r="B248" s="346" t="s">
        <v>579</v>
      </c>
      <c r="C248" s="347">
        <f>+PE!C246</f>
        <v>0</v>
      </c>
      <c r="D248" s="347"/>
      <c r="E248" s="347"/>
      <c r="F248" s="347"/>
      <c r="G248" s="347"/>
      <c r="H248" s="347"/>
      <c r="I248" s="347"/>
      <c r="J248" s="347"/>
      <c r="K248" s="347"/>
      <c r="L248" s="347"/>
      <c r="M248" s="347"/>
      <c r="N248" s="347"/>
      <c r="O248" s="347"/>
      <c r="P248" s="343"/>
    </row>
    <row r="249" spans="1:16" s="344" customFormat="1" ht="9.1999999999999993" x14ac:dyDescent="0.15">
      <c r="A249" s="345" t="s">
        <v>580</v>
      </c>
      <c r="B249" s="346" t="s">
        <v>581</v>
      </c>
      <c r="C249" s="347">
        <f>+PE!C247</f>
        <v>0</v>
      </c>
      <c r="D249" s="347"/>
      <c r="E249" s="347"/>
      <c r="F249" s="347"/>
      <c r="G249" s="347"/>
      <c r="H249" s="347"/>
      <c r="I249" s="347"/>
      <c r="J249" s="347"/>
      <c r="K249" s="347"/>
      <c r="L249" s="347"/>
      <c r="M249" s="347"/>
      <c r="N249" s="347"/>
      <c r="O249" s="347"/>
      <c r="P249" s="343"/>
    </row>
    <row r="250" spans="1:16" s="344" customFormat="1" ht="9.1999999999999993" x14ac:dyDescent="0.15">
      <c r="A250" s="345" t="s">
        <v>582</v>
      </c>
      <c r="B250" s="346" t="s">
        <v>583</v>
      </c>
      <c r="C250" s="347">
        <f>+PE!C248</f>
        <v>0</v>
      </c>
      <c r="D250" s="347"/>
      <c r="E250" s="347"/>
      <c r="F250" s="347"/>
      <c r="G250" s="347"/>
      <c r="H250" s="347"/>
      <c r="I250" s="347"/>
      <c r="J250" s="347"/>
      <c r="K250" s="347"/>
      <c r="L250" s="347"/>
      <c r="M250" s="347"/>
      <c r="N250" s="347"/>
      <c r="O250" s="347"/>
      <c r="P250" s="343"/>
    </row>
    <row r="251" spans="1:16" s="344" customFormat="1" ht="9.1999999999999993" x14ac:dyDescent="0.15">
      <c r="A251" s="345" t="s">
        <v>584</v>
      </c>
      <c r="B251" s="346" t="s">
        <v>585</v>
      </c>
      <c r="C251" s="347">
        <f>+PE!C249</f>
        <v>0</v>
      </c>
      <c r="D251" s="348"/>
      <c r="E251" s="348"/>
      <c r="F251" s="348"/>
      <c r="G251" s="348"/>
      <c r="H251" s="348"/>
      <c r="I251" s="348"/>
      <c r="J251" s="348"/>
      <c r="K251" s="348"/>
      <c r="L251" s="348"/>
      <c r="M251" s="348"/>
      <c r="N251" s="348"/>
      <c r="O251" s="348"/>
      <c r="P251" s="343"/>
    </row>
    <row r="252" spans="1:16" s="344" customFormat="1" ht="9.1999999999999993" x14ac:dyDescent="0.15">
      <c r="A252" s="345" t="s">
        <v>586</v>
      </c>
      <c r="B252" s="346" t="s">
        <v>587</v>
      </c>
      <c r="C252" s="347">
        <f>+PE!C250</f>
        <v>109000</v>
      </c>
      <c r="D252" s="347">
        <f>+C252/12</f>
        <v>9083.3333333333339</v>
      </c>
      <c r="E252" s="347">
        <f>+D252</f>
        <v>9083.3333333333339</v>
      </c>
      <c r="F252" s="347">
        <f t="shared" ref="F252:O252" si="78">+E252</f>
        <v>9083.3333333333339</v>
      </c>
      <c r="G252" s="347">
        <f t="shared" si="78"/>
        <v>9083.3333333333339</v>
      </c>
      <c r="H252" s="347">
        <f t="shared" si="78"/>
        <v>9083.3333333333339</v>
      </c>
      <c r="I252" s="347">
        <f t="shared" si="78"/>
        <v>9083.3333333333339</v>
      </c>
      <c r="J252" s="347">
        <f t="shared" si="78"/>
        <v>9083.3333333333339</v>
      </c>
      <c r="K252" s="347">
        <f t="shared" si="78"/>
        <v>9083.3333333333339</v>
      </c>
      <c r="L252" s="347">
        <f t="shared" si="78"/>
        <v>9083.3333333333339</v>
      </c>
      <c r="M252" s="347">
        <f t="shared" si="78"/>
        <v>9083.3333333333339</v>
      </c>
      <c r="N252" s="347">
        <f t="shared" si="78"/>
        <v>9083.3333333333339</v>
      </c>
      <c r="O252" s="347">
        <f t="shared" si="78"/>
        <v>9083.3333333333339</v>
      </c>
      <c r="P252" s="343"/>
    </row>
    <row r="253" spans="1:16" s="344" customFormat="1" ht="9.1999999999999993" x14ac:dyDescent="0.15">
      <c r="A253" s="340" t="s">
        <v>588</v>
      </c>
      <c r="B253" s="341" t="s">
        <v>12</v>
      </c>
      <c r="C253" s="342">
        <f>SUM(C254:C271)</f>
        <v>116500</v>
      </c>
      <c r="D253" s="342">
        <f t="shared" ref="D253:O253" si="79">SUM(D254:D271)</f>
        <v>9708.3333333333321</v>
      </c>
      <c r="E253" s="342">
        <f t="shared" si="79"/>
        <v>9708.3333333333321</v>
      </c>
      <c r="F253" s="342">
        <f t="shared" si="79"/>
        <v>9708.3333333333321</v>
      </c>
      <c r="G253" s="342">
        <f t="shared" si="79"/>
        <v>9708.3333333333321</v>
      </c>
      <c r="H253" s="342">
        <f t="shared" si="79"/>
        <v>9708.3333333333321</v>
      </c>
      <c r="I253" s="342">
        <f t="shared" si="79"/>
        <v>9708.3333333333321</v>
      </c>
      <c r="J253" s="342">
        <f t="shared" si="79"/>
        <v>9708.3333333333321</v>
      </c>
      <c r="K253" s="342">
        <f t="shared" si="79"/>
        <v>9708.3333333333321</v>
      </c>
      <c r="L253" s="342">
        <f t="shared" si="79"/>
        <v>9708.3333333333321</v>
      </c>
      <c r="M253" s="342">
        <f t="shared" si="79"/>
        <v>9708.3333333333321</v>
      </c>
      <c r="N253" s="342">
        <f t="shared" si="79"/>
        <v>9708.3333333333321</v>
      </c>
      <c r="O253" s="342">
        <f t="shared" si="79"/>
        <v>9708.3333333333321</v>
      </c>
      <c r="P253" s="343"/>
    </row>
    <row r="254" spans="1:16" s="344" customFormat="1" ht="9.1999999999999993" x14ac:dyDescent="0.15">
      <c r="A254" s="345" t="s">
        <v>589</v>
      </c>
      <c r="B254" s="346" t="s">
        <v>590</v>
      </c>
      <c r="C254" s="347">
        <f>+PE!C252</f>
        <v>0</v>
      </c>
      <c r="D254" s="347"/>
      <c r="E254" s="347"/>
      <c r="F254" s="347"/>
      <c r="G254" s="347"/>
      <c r="H254" s="347"/>
      <c r="I254" s="347"/>
      <c r="J254" s="347"/>
      <c r="K254" s="347"/>
      <c r="L254" s="347"/>
      <c r="M254" s="347"/>
      <c r="N254" s="347"/>
      <c r="O254" s="347"/>
      <c r="P254" s="343"/>
    </row>
    <row r="255" spans="1:16" s="344" customFormat="1" ht="9.1999999999999993" x14ac:dyDescent="0.15">
      <c r="A255" s="345" t="s">
        <v>591</v>
      </c>
      <c r="B255" s="346" t="s">
        <v>592</v>
      </c>
      <c r="C255" s="347">
        <f>+PE!C253</f>
        <v>68500</v>
      </c>
      <c r="D255" s="347">
        <f>+C255/12</f>
        <v>5708.333333333333</v>
      </c>
      <c r="E255" s="347">
        <f>+D255</f>
        <v>5708.333333333333</v>
      </c>
      <c r="F255" s="347">
        <f t="shared" ref="F255:O255" si="80">+E255</f>
        <v>5708.333333333333</v>
      </c>
      <c r="G255" s="347">
        <f t="shared" si="80"/>
        <v>5708.333333333333</v>
      </c>
      <c r="H255" s="347">
        <f t="shared" si="80"/>
        <v>5708.333333333333</v>
      </c>
      <c r="I255" s="347">
        <f t="shared" si="80"/>
        <v>5708.333333333333</v>
      </c>
      <c r="J255" s="347">
        <f t="shared" si="80"/>
        <v>5708.333333333333</v>
      </c>
      <c r="K255" s="347">
        <f t="shared" si="80"/>
        <v>5708.333333333333</v>
      </c>
      <c r="L255" s="347">
        <f t="shared" si="80"/>
        <v>5708.333333333333</v>
      </c>
      <c r="M255" s="347">
        <f t="shared" si="80"/>
        <v>5708.333333333333</v>
      </c>
      <c r="N255" s="347">
        <f t="shared" si="80"/>
        <v>5708.333333333333</v>
      </c>
      <c r="O255" s="347">
        <f t="shared" si="80"/>
        <v>5708.333333333333</v>
      </c>
      <c r="P255" s="343"/>
    </row>
    <row r="256" spans="1:16" s="344" customFormat="1" ht="9.1999999999999993" x14ac:dyDescent="0.15">
      <c r="A256" s="345" t="s">
        <v>593</v>
      </c>
      <c r="B256" s="346" t="s">
        <v>594</v>
      </c>
      <c r="C256" s="347">
        <f>+PE!C254</f>
        <v>0</v>
      </c>
      <c r="D256" s="348"/>
      <c r="E256" s="348"/>
      <c r="F256" s="348"/>
      <c r="G256" s="348"/>
      <c r="H256" s="348"/>
      <c r="I256" s="348"/>
      <c r="J256" s="348"/>
      <c r="K256" s="348"/>
      <c r="L256" s="348"/>
      <c r="M256" s="348"/>
      <c r="N256" s="348"/>
      <c r="O256" s="348"/>
      <c r="P256" s="343"/>
    </row>
    <row r="257" spans="1:16" s="344" customFormat="1" ht="9.1999999999999993" x14ac:dyDescent="0.15">
      <c r="A257" s="345" t="s">
        <v>595</v>
      </c>
      <c r="B257" s="346" t="s">
        <v>596</v>
      </c>
      <c r="C257" s="347">
        <f>+PE!C255</f>
        <v>0</v>
      </c>
      <c r="D257" s="347"/>
      <c r="E257" s="347"/>
      <c r="F257" s="347"/>
      <c r="G257" s="347"/>
      <c r="H257" s="347"/>
      <c r="I257" s="347"/>
      <c r="J257" s="347"/>
      <c r="K257" s="347"/>
      <c r="L257" s="347"/>
      <c r="M257" s="347"/>
      <c r="N257" s="347"/>
      <c r="O257" s="347"/>
      <c r="P257" s="343"/>
    </row>
    <row r="258" spans="1:16" s="344" customFormat="1" ht="9.1999999999999993" x14ac:dyDescent="0.15">
      <c r="A258" s="345" t="s">
        <v>597</v>
      </c>
      <c r="B258" s="346" t="s">
        <v>598</v>
      </c>
      <c r="C258" s="347">
        <f>+PE!C256</f>
        <v>0</v>
      </c>
      <c r="D258" s="347"/>
      <c r="E258" s="347"/>
      <c r="F258" s="347"/>
      <c r="G258" s="347"/>
      <c r="H258" s="347"/>
      <c r="I258" s="347"/>
      <c r="J258" s="347"/>
      <c r="K258" s="347"/>
      <c r="L258" s="347"/>
      <c r="M258" s="347"/>
      <c r="N258" s="347"/>
      <c r="O258" s="347"/>
      <c r="P258" s="343"/>
    </row>
    <row r="259" spans="1:16" s="344" customFormat="1" ht="9.1999999999999993" x14ac:dyDescent="0.15">
      <c r="A259" s="345" t="s">
        <v>599</v>
      </c>
      <c r="B259" s="346" t="s">
        <v>600</v>
      </c>
      <c r="C259" s="347">
        <f>+PE!C257</f>
        <v>0</v>
      </c>
      <c r="D259" s="347"/>
      <c r="E259" s="347"/>
      <c r="F259" s="347"/>
      <c r="G259" s="347"/>
      <c r="H259" s="347"/>
      <c r="I259" s="347"/>
      <c r="J259" s="347"/>
      <c r="K259" s="347"/>
      <c r="L259" s="347"/>
      <c r="M259" s="347"/>
      <c r="N259" s="347"/>
      <c r="O259" s="347"/>
      <c r="P259" s="343"/>
    </row>
    <row r="260" spans="1:16" s="344" customFormat="1" ht="9.1999999999999993" x14ac:dyDescent="0.15">
      <c r="A260" s="345" t="s">
        <v>601</v>
      </c>
      <c r="B260" s="346" t="s">
        <v>602</v>
      </c>
      <c r="C260" s="347">
        <f>+PE!C258</f>
        <v>0</v>
      </c>
      <c r="D260" s="347"/>
      <c r="E260" s="347"/>
      <c r="F260" s="347"/>
      <c r="G260" s="347"/>
      <c r="H260" s="347"/>
      <c r="I260" s="347"/>
      <c r="J260" s="347"/>
      <c r="K260" s="347"/>
      <c r="L260" s="347"/>
      <c r="M260" s="347"/>
      <c r="N260" s="347"/>
      <c r="O260" s="347"/>
      <c r="P260" s="343"/>
    </row>
    <row r="261" spans="1:16" s="344" customFormat="1" ht="9.1999999999999993" x14ac:dyDescent="0.15">
      <c r="A261" s="345" t="s">
        <v>603</v>
      </c>
      <c r="B261" s="346" t="s">
        <v>604</v>
      </c>
      <c r="C261" s="347">
        <f>+PE!C259</f>
        <v>0</v>
      </c>
      <c r="D261" s="347"/>
      <c r="E261" s="347"/>
      <c r="F261" s="347"/>
      <c r="G261" s="347"/>
      <c r="H261" s="347"/>
      <c r="I261" s="347"/>
      <c r="J261" s="347"/>
      <c r="K261" s="347"/>
      <c r="L261" s="347"/>
      <c r="M261" s="347"/>
      <c r="N261" s="347"/>
      <c r="O261" s="347"/>
      <c r="P261" s="343"/>
    </row>
    <row r="262" spans="1:16" s="344" customFormat="1" ht="9.1999999999999993" x14ac:dyDescent="0.15">
      <c r="A262" s="345" t="s">
        <v>605</v>
      </c>
      <c r="B262" s="346" t="s">
        <v>606</v>
      </c>
      <c r="C262" s="347">
        <f>+PE!C260</f>
        <v>0</v>
      </c>
      <c r="D262" s="347"/>
      <c r="E262" s="347"/>
      <c r="F262" s="347"/>
      <c r="G262" s="347"/>
      <c r="H262" s="347"/>
      <c r="I262" s="347"/>
      <c r="J262" s="347"/>
      <c r="K262" s="347"/>
      <c r="L262" s="347"/>
      <c r="M262" s="347"/>
      <c r="N262" s="347"/>
      <c r="O262" s="347"/>
      <c r="P262" s="343"/>
    </row>
    <row r="263" spans="1:16" s="344" customFormat="1" ht="9.1999999999999993" x14ac:dyDescent="0.15">
      <c r="A263" s="345" t="s">
        <v>607</v>
      </c>
      <c r="B263" s="346" t="s">
        <v>608</v>
      </c>
      <c r="C263" s="347">
        <f>+PE!C261</f>
        <v>0</v>
      </c>
      <c r="D263" s="347">
        <f>+C263/12</f>
        <v>0</v>
      </c>
      <c r="E263" s="347">
        <f>+D263</f>
        <v>0</v>
      </c>
      <c r="F263" s="347">
        <f t="shared" ref="F263:O263" si="81">+E263</f>
        <v>0</v>
      </c>
      <c r="G263" s="347">
        <f t="shared" si="81"/>
        <v>0</v>
      </c>
      <c r="H263" s="347">
        <f t="shared" si="81"/>
        <v>0</v>
      </c>
      <c r="I263" s="347">
        <f t="shared" si="81"/>
        <v>0</v>
      </c>
      <c r="J263" s="347">
        <f t="shared" si="81"/>
        <v>0</v>
      </c>
      <c r="K263" s="347">
        <f t="shared" si="81"/>
        <v>0</v>
      </c>
      <c r="L263" s="347">
        <f t="shared" si="81"/>
        <v>0</v>
      </c>
      <c r="M263" s="347">
        <f t="shared" si="81"/>
        <v>0</v>
      </c>
      <c r="N263" s="347">
        <f t="shared" si="81"/>
        <v>0</v>
      </c>
      <c r="O263" s="347">
        <f t="shared" si="81"/>
        <v>0</v>
      </c>
      <c r="P263" s="343"/>
    </row>
    <row r="264" spans="1:16" s="344" customFormat="1" ht="9.1999999999999993" x14ac:dyDescent="0.15">
      <c r="A264" s="345" t="s">
        <v>609</v>
      </c>
      <c r="B264" s="346" t="s">
        <v>610</v>
      </c>
      <c r="C264" s="347">
        <f>+PE!C262</f>
        <v>0</v>
      </c>
      <c r="D264" s="347"/>
      <c r="E264" s="347"/>
      <c r="F264" s="347"/>
      <c r="G264" s="347"/>
      <c r="H264" s="347"/>
      <c r="I264" s="347"/>
      <c r="J264" s="347"/>
      <c r="K264" s="347"/>
      <c r="L264" s="347"/>
      <c r="M264" s="347"/>
      <c r="N264" s="347"/>
      <c r="O264" s="347"/>
      <c r="P264" s="343"/>
    </row>
    <row r="265" spans="1:16" s="344" customFormat="1" ht="9.1999999999999993" x14ac:dyDescent="0.15">
      <c r="A265" s="345" t="s">
        <v>611</v>
      </c>
      <c r="B265" s="346" t="s">
        <v>612</v>
      </c>
      <c r="C265" s="347">
        <f>+PE!C263</f>
        <v>0</v>
      </c>
      <c r="D265" s="347"/>
      <c r="E265" s="347"/>
      <c r="F265" s="347"/>
      <c r="G265" s="347"/>
      <c r="H265" s="347"/>
      <c r="I265" s="347"/>
      <c r="J265" s="347"/>
      <c r="K265" s="347"/>
      <c r="L265" s="347"/>
      <c r="M265" s="347"/>
      <c r="N265" s="347"/>
      <c r="O265" s="347"/>
      <c r="P265" s="343"/>
    </row>
    <row r="266" spans="1:16" s="344" customFormat="1" ht="9.1999999999999993" x14ac:dyDescent="0.15">
      <c r="A266" s="345" t="s">
        <v>613</v>
      </c>
      <c r="B266" s="346" t="s">
        <v>614</v>
      </c>
      <c r="C266" s="347">
        <f>+PE!C264</f>
        <v>0</v>
      </c>
      <c r="D266" s="347"/>
      <c r="E266" s="347"/>
      <c r="F266" s="347"/>
      <c r="G266" s="347"/>
      <c r="H266" s="347"/>
      <c r="I266" s="347"/>
      <c r="J266" s="347"/>
      <c r="K266" s="347"/>
      <c r="L266" s="347"/>
      <c r="M266" s="347"/>
      <c r="N266" s="347"/>
      <c r="O266" s="347"/>
      <c r="P266" s="343"/>
    </row>
    <row r="267" spans="1:16" s="344" customFormat="1" ht="9.1999999999999993" x14ac:dyDescent="0.15">
      <c r="A267" s="345" t="s">
        <v>615</v>
      </c>
      <c r="B267" s="346" t="s">
        <v>616</v>
      </c>
      <c r="C267" s="347">
        <f>+PE!C265</f>
        <v>0</v>
      </c>
      <c r="D267" s="347">
        <f>+C267/12</f>
        <v>0</v>
      </c>
      <c r="E267" s="347">
        <f>+D267</f>
        <v>0</v>
      </c>
      <c r="F267" s="347">
        <f t="shared" ref="F267:O267" si="82">+E267</f>
        <v>0</v>
      </c>
      <c r="G267" s="347">
        <f t="shared" si="82"/>
        <v>0</v>
      </c>
      <c r="H267" s="347">
        <f t="shared" si="82"/>
        <v>0</v>
      </c>
      <c r="I267" s="347">
        <f t="shared" si="82"/>
        <v>0</v>
      </c>
      <c r="J267" s="347">
        <f t="shared" si="82"/>
        <v>0</v>
      </c>
      <c r="K267" s="347">
        <f t="shared" si="82"/>
        <v>0</v>
      </c>
      <c r="L267" s="347">
        <f t="shared" si="82"/>
        <v>0</v>
      </c>
      <c r="M267" s="347">
        <f t="shared" si="82"/>
        <v>0</v>
      </c>
      <c r="N267" s="347">
        <f t="shared" si="82"/>
        <v>0</v>
      </c>
      <c r="O267" s="347">
        <f t="shared" si="82"/>
        <v>0</v>
      </c>
      <c r="P267" s="343"/>
    </row>
    <row r="268" spans="1:16" s="344" customFormat="1" ht="9.1999999999999993" x14ac:dyDescent="0.15">
      <c r="A268" s="345" t="s">
        <v>617</v>
      </c>
      <c r="B268" s="346" t="s">
        <v>618</v>
      </c>
      <c r="C268" s="347">
        <f>+PE!C266</f>
        <v>0</v>
      </c>
      <c r="D268" s="348"/>
      <c r="E268" s="348"/>
      <c r="F268" s="348"/>
      <c r="G268" s="348"/>
      <c r="H268" s="348"/>
      <c r="I268" s="348"/>
      <c r="J268" s="348"/>
      <c r="K268" s="348"/>
      <c r="L268" s="348"/>
      <c r="M268" s="348"/>
      <c r="N268" s="348"/>
      <c r="O268" s="348"/>
      <c r="P268" s="343"/>
    </row>
    <row r="269" spans="1:16" s="344" customFormat="1" ht="9.1999999999999993" x14ac:dyDescent="0.15">
      <c r="A269" s="345" t="s">
        <v>619</v>
      </c>
      <c r="B269" s="346" t="s">
        <v>620</v>
      </c>
      <c r="C269" s="347">
        <f>+PE!C267</f>
        <v>48000</v>
      </c>
      <c r="D269" s="347">
        <f>+C269/12</f>
        <v>4000</v>
      </c>
      <c r="E269" s="347">
        <f>+D269</f>
        <v>4000</v>
      </c>
      <c r="F269" s="347">
        <f t="shared" ref="F269:O269" si="83">+E269</f>
        <v>4000</v>
      </c>
      <c r="G269" s="347">
        <f t="shared" si="83"/>
        <v>4000</v>
      </c>
      <c r="H269" s="347">
        <f t="shared" si="83"/>
        <v>4000</v>
      </c>
      <c r="I269" s="347">
        <f t="shared" si="83"/>
        <v>4000</v>
      </c>
      <c r="J269" s="347">
        <f t="shared" si="83"/>
        <v>4000</v>
      </c>
      <c r="K269" s="347">
        <f t="shared" si="83"/>
        <v>4000</v>
      </c>
      <c r="L269" s="347">
        <f t="shared" si="83"/>
        <v>4000</v>
      </c>
      <c r="M269" s="347">
        <f t="shared" si="83"/>
        <v>4000</v>
      </c>
      <c r="N269" s="347">
        <f t="shared" si="83"/>
        <v>4000</v>
      </c>
      <c r="O269" s="347">
        <f t="shared" si="83"/>
        <v>4000</v>
      </c>
      <c r="P269" s="343"/>
    </row>
    <row r="270" spans="1:16" s="344" customFormat="1" ht="9.1999999999999993" x14ac:dyDescent="0.15">
      <c r="A270" s="345" t="s">
        <v>625</v>
      </c>
      <c r="B270" s="346" t="s">
        <v>626</v>
      </c>
      <c r="C270" s="347">
        <f>+PE!C268</f>
        <v>0</v>
      </c>
      <c r="D270" s="347"/>
      <c r="E270" s="347"/>
      <c r="F270" s="347"/>
      <c r="G270" s="347"/>
      <c r="H270" s="347"/>
      <c r="I270" s="347"/>
      <c r="J270" s="347"/>
      <c r="K270" s="347"/>
      <c r="L270" s="347"/>
      <c r="M270" s="347"/>
      <c r="N270" s="347"/>
      <c r="O270" s="347"/>
      <c r="P270" s="343"/>
    </row>
    <row r="271" spans="1:16" s="344" customFormat="1" ht="9.1999999999999993" x14ac:dyDescent="0.15">
      <c r="A271" s="345" t="s">
        <v>627</v>
      </c>
      <c r="B271" s="346" t="s">
        <v>628</v>
      </c>
      <c r="C271" s="347">
        <f>+PE!C269</f>
        <v>0</v>
      </c>
      <c r="D271" s="348"/>
      <c r="E271" s="348"/>
      <c r="F271" s="348"/>
      <c r="G271" s="348"/>
      <c r="H271" s="348"/>
      <c r="I271" s="348"/>
      <c r="J271" s="348"/>
      <c r="K271" s="348"/>
      <c r="L271" s="348"/>
      <c r="M271" s="348"/>
      <c r="N271" s="348"/>
      <c r="O271" s="348"/>
      <c r="P271" s="343"/>
    </row>
    <row r="272" spans="1:16" s="344" customFormat="1" ht="18.350000000000001" x14ac:dyDescent="0.15">
      <c r="A272" s="340" t="s">
        <v>629</v>
      </c>
      <c r="B272" s="341" t="s">
        <v>630</v>
      </c>
      <c r="C272" s="342">
        <f>SUM(C273:C290)</f>
        <v>754900</v>
      </c>
      <c r="D272" s="342">
        <f t="shared" ref="D272:O272" si="84">SUM(D273:D290)</f>
        <v>62908.333333333336</v>
      </c>
      <c r="E272" s="342">
        <f t="shared" si="84"/>
        <v>62908.333333333336</v>
      </c>
      <c r="F272" s="342">
        <f t="shared" si="84"/>
        <v>62908.333333333336</v>
      </c>
      <c r="G272" s="342">
        <f t="shared" si="84"/>
        <v>62908.333333333336</v>
      </c>
      <c r="H272" s="342">
        <f t="shared" si="84"/>
        <v>62908.333333333336</v>
      </c>
      <c r="I272" s="342">
        <f t="shared" si="84"/>
        <v>62908.333333333336</v>
      </c>
      <c r="J272" s="342">
        <f t="shared" si="84"/>
        <v>62908.333333333336</v>
      </c>
      <c r="K272" s="342">
        <f t="shared" si="84"/>
        <v>62908.333333333336</v>
      </c>
      <c r="L272" s="342">
        <f t="shared" si="84"/>
        <v>62908.333333333336</v>
      </c>
      <c r="M272" s="342">
        <f t="shared" si="84"/>
        <v>62908.333333333336</v>
      </c>
      <c r="N272" s="342">
        <f t="shared" si="84"/>
        <v>62908.333333333336</v>
      </c>
      <c r="O272" s="342">
        <f t="shared" si="84"/>
        <v>62908.333333333336</v>
      </c>
      <c r="P272" s="343"/>
    </row>
    <row r="273" spans="1:16" s="344" customFormat="1" ht="9.1999999999999993" x14ac:dyDescent="0.15">
      <c r="A273" s="345" t="s">
        <v>631</v>
      </c>
      <c r="B273" s="346" t="s">
        <v>632</v>
      </c>
      <c r="C273" s="347">
        <f>+PE!C271</f>
        <v>0</v>
      </c>
      <c r="D273" s="347"/>
      <c r="E273" s="347"/>
      <c r="F273" s="347"/>
      <c r="G273" s="347"/>
      <c r="H273" s="347"/>
      <c r="I273" s="347"/>
      <c r="J273" s="347"/>
      <c r="K273" s="347"/>
      <c r="L273" s="347"/>
      <c r="M273" s="347"/>
      <c r="N273" s="347"/>
      <c r="O273" s="347"/>
      <c r="P273" s="343"/>
    </row>
    <row r="274" spans="1:16" s="344" customFormat="1" ht="9.1999999999999993" x14ac:dyDescent="0.15">
      <c r="A274" s="345" t="s">
        <v>633</v>
      </c>
      <c r="B274" s="346" t="s">
        <v>634</v>
      </c>
      <c r="C274" s="347">
        <f>+PE!C272</f>
        <v>0</v>
      </c>
      <c r="D274" s="347"/>
      <c r="E274" s="347"/>
      <c r="F274" s="347"/>
      <c r="G274" s="347"/>
      <c r="H274" s="347"/>
      <c r="I274" s="347"/>
      <c r="J274" s="347"/>
      <c r="K274" s="347"/>
      <c r="L274" s="347"/>
      <c r="M274" s="347"/>
      <c r="N274" s="347"/>
      <c r="O274" s="347"/>
      <c r="P274" s="343"/>
    </row>
    <row r="275" spans="1:16" s="344" customFormat="1" ht="18.350000000000001" x14ac:dyDescent="0.15">
      <c r="A275" s="345" t="s">
        <v>635</v>
      </c>
      <c r="B275" s="346" t="s">
        <v>636</v>
      </c>
      <c r="C275" s="347">
        <f>+PE!C273</f>
        <v>0</v>
      </c>
      <c r="D275" s="347"/>
      <c r="E275" s="347"/>
      <c r="F275" s="347"/>
      <c r="G275" s="347"/>
      <c r="H275" s="347"/>
      <c r="I275" s="347"/>
      <c r="J275" s="347"/>
      <c r="K275" s="347"/>
      <c r="L275" s="347"/>
      <c r="M275" s="347"/>
      <c r="N275" s="347"/>
      <c r="O275" s="347"/>
      <c r="P275" s="343"/>
    </row>
    <row r="276" spans="1:16" s="344" customFormat="1" ht="18.350000000000001" x14ac:dyDescent="0.15">
      <c r="A276" s="345" t="s">
        <v>637</v>
      </c>
      <c r="B276" s="346" t="s">
        <v>638</v>
      </c>
      <c r="C276" s="347">
        <f>+PE!C274</f>
        <v>50000</v>
      </c>
      <c r="D276" s="347">
        <f>+C276/12</f>
        <v>4166.666666666667</v>
      </c>
      <c r="E276" s="347">
        <f>+D276</f>
        <v>4166.666666666667</v>
      </c>
      <c r="F276" s="347">
        <f t="shared" ref="F276:O276" si="85">+E276</f>
        <v>4166.666666666667</v>
      </c>
      <c r="G276" s="347">
        <f t="shared" si="85"/>
        <v>4166.666666666667</v>
      </c>
      <c r="H276" s="347">
        <f t="shared" si="85"/>
        <v>4166.666666666667</v>
      </c>
      <c r="I276" s="347">
        <f t="shared" si="85"/>
        <v>4166.666666666667</v>
      </c>
      <c r="J276" s="347">
        <f t="shared" si="85"/>
        <v>4166.666666666667</v>
      </c>
      <c r="K276" s="347">
        <f t="shared" si="85"/>
        <v>4166.666666666667</v>
      </c>
      <c r="L276" s="347">
        <f t="shared" si="85"/>
        <v>4166.666666666667</v>
      </c>
      <c r="M276" s="347">
        <f t="shared" si="85"/>
        <v>4166.666666666667</v>
      </c>
      <c r="N276" s="347">
        <f t="shared" si="85"/>
        <v>4166.666666666667</v>
      </c>
      <c r="O276" s="347">
        <f t="shared" si="85"/>
        <v>4166.666666666667</v>
      </c>
      <c r="P276" s="343"/>
    </row>
    <row r="277" spans="1:16" s="344" customFormat="1" ht="18.350000000000001" x14ac:dyDescent="0.15">
      <c r="A277" s="345" t="s">
        <v>639</v>
      </c>
      <c r="B277" s="346" t="s">
        <v>640</v>
      </c>
      <c r="C277" s="347">
        <f>+PE!C275</f>
        <v>0</v>
      </c>
      <c r="D277" s="347"/>
      <c r="E277" s="347"/>
      <c r="F277" s="347"/>
      <c r="G277" s="347"/>
      <c r="H277" s="347"/>
      <c r="I277" s="347"/>
      <c r="J277" s="347"/>
      <c r="K277" s="347"/>
      <c r="L277" s="347"/>
      <c r="M277" s="347"/>
      <c r="N277" s="347"/>
      <c r="O277" s="347"/>
      <c r="P277" s="343"/>
    </row>
    <row r="278" spans="1:16" s="344" customFormat="1" ht="18.350000000000001" x14ac:dyDescent="0.15">
      <c r="A278" s="345" t="s">
        <v>641</v>
      </c>
      <c r="B278" s="346" t="s">
        <v>642</v>
      </c>
      <c r="C278" s="347">
        <f>+PE!C276</f>
        <v>90000</v>
      </c>
      <c r="D278" s="347">
        <f>+C278/12</f>
        <v>7500</v>
      </c>
      <c r="E278" s="347">
        <f>+D278</f>
        <v>7500</v>
      </c>
      <c r="F278" s="347">
        <f t="shared" ref="F278:O278" si="86">+E278</f>
        <v>7500</v>
      </c>
      <c r="G278" s="347">
        <f t="shared" si="86"/>
        <v>7500</v>
      </c>
      <c r="H278" s="347">
        <f t="shared" si="86"/>
        <v>7500</v>
      </c>
      <c r="I278" s="347">
        <f t="shared" si="86"/>
        <v>7500</v>
      </c>
      <c r="J278" s="347">
        <f t="shared" si="86"/>
        <v>7500</v>
      </c>
      <c r="K278" s="347">
        <f t="shared" si="86"/>
        <v>7500</v>
      </c>
      <c r="L278" s="347">
        <f t="shared" si="86"/>
        <v>7500</v>
      </c>
      <c r="M278" s="347">
        <f t="shared" si="86"/>
        <v>7500</v>
      </c>
      <c r="N278" s="347">
        <f t="shared" si="86"/>
        <v>7500</v>
      </c>
      <c r="O278" s="347">
        <f t="shared" si="86"/>
        <v>7500</v>
      </c>
      <c r="P278" s="343"/>
    </row>
    <row r="279" spans="1:16" s="344" customFormat="1" ht="18.350000000000001" x14ac:dyDescent="0.15">
      <c r="A279" s="345" t="s">
        <v>643</v>
      </c>
      <c r="B279" s="346" t="s">
        <v>644</v>
      </c>
      <c r="C279" s="347">
        <f>+PE!C277</f>
        <v>0</v>
      </c>
      <c r="D279" s="347"/>
      <c r="E279" s="347"/>
      <c r="F279" s="347"/>
      <c r="G279" s="347"/>
      <c r="H279" s="347"/>
      <c r="I279" s="347"/>
      <c r="J279" s="347"/>
      <c r="K279" s="347"/>
      <c r="L279" s="347"/>
      <c r="M279" s="347"/>
      <c r="N279" s="347"/>
      <c r="O279" s="347"/>
      <c r="P279" s="343"/>
    </row>
    <row r="280" spans="1:16" s="344" customFormat="1" ht="18.350000000000001" x14ac:dyDescent="0.15">
      <c r="A280" s="345" t="s">
        <v>645</v>
      </c>
      <c r="B280" s="346" t="s">
        <v>646</v>
      </c>
      <c r="C280" s="347">
        <f>+PE!C278</f>
        <v>0</v>
      </c>
      <c r="D280" s="348"/>
      <c r="E280" s="348"/>
      <c r="F280" s="348"/>
      <c r="G280" s="348"/>
      <c r="H280" s="348"/>
      <c r="I280" s="348"/>
      <c r="J280" s="348"/>
      <c r="K280" s="348"/>
      <c r="L280" s="348"/>
      <c r="M280" s="348"/>
      <c r="N280" s="348"/>
      <c r="O280" s="348"/>
      <c r="P280" s="343"/>
    </row>
    <row r="281" spans="1:16" s="344" customFormat="1" ht="9.1999999999999993" x14ac:dyDescent="0.15">
      <c r="A281" s="345" t="s">
        <v>647</v>
      </c>
      <c r="B281" s="346" t="s">
        <v>648</v>
      </c>
      <c r="C281" s="347">
        <f>+PE!C279</f>
        <v>0</v>
      </c>
      <c r="D281" s="347"/>
      <c r="E281" s="347"/>
      <c r="F281" s="347"/>
      <c r="G281" s="347"/>
      <c r="H281" s="347"/>
      <c r="I281" s="347"/>
      <c r="J281" s="347"/>
      <c r="K281" s="347"/>
      <c r="L281" s="347"/>
      <c r="M281" s="347"/>
      <c r="N281" s="347"/>
      <c r="O281" s="347"/>
      <c r="P281" s="343"/>
    </row>
    <row r="282" spans="1:16" s="344" customFormat="1" ht="9.1999999999999993" x14ac:dyDescent="0.15">
      <c r="A282" s="345" t="s">
        <v>649</v>
      </c>
      <c r="B282" s="346" t="s">
        <v>650</v>
      </c>
      <c r="C282" s="347">
        <f>+PE!C280</f>
        <v>385900</v>
      </c>
      <c r="D282" s="347">
        <f>+C282/12</f>
        <v>32158.333333333332</v>
      </c>
      <c r="E282" s="347">
        <f>+D282</f>
        <v>32158.333333333332</v>
      </c>
      <c r="F282" s="347">
        <f t="shared" ref="F282:O282" si="87">+E282</f>
        <v>32158.333333333332</v>
      </c>
      <c r="G282" s="347">
        <f t="shared" si="87"/>
        <v>32158.333333333332</v>
      </c>
      <c r="H282" s="347">
        <f t="shared" si="87"/>
        <v>32158.333333333332</v>
      </c>
      <c r="I282" s="347">
        <f t="shared" si="87"/>
        <v>32158.333333333332</v>
      </c>
      <c r="J282" s="347">
        <f t="shared" si="87"/>
        <v>32158.333333333332</v>
      </c>
      <c r="K282" s="347">
        <f t="shared" si="87"/>
        <v>32158.333333333332</v>
      </c>
      <c r="L282" s="347">
        <f t="shared" si="87"/>
        <v>32158.333333333332</v>
      </c>
      <c r="M282" s="347">
        <f t="shared" si="87"/>
        <v>32158.333333333332</v>
      </c>
      <c r="N282" s="347">
        <f t="shared" si="87"/>
        <v>32158.333333333332</v>
      </c>
      <c r="O282" s="347">
        <f t="shared" si="87"/>
        <v>32158.333333333332</v>
      </c>
      <c r="P282" s="343"/>
    </row>
    <row r="283" spans="1:16" s="344" customFormat="1" ht="9.1999999999999993" x14ac:dyDescent="0.15">
      <c r="A283" s="345" t="s">
        <v>655</v>
      </c>
      <c r="B283" s="346" t="s">
        <v>656</v>
      </c>
      <c r="C283" s="347">
        <f>+PE!C281</f>
        <v>0</v>
      </c>
      <c r="D283" s="347"/>
      <c r="E283" s="347"/>
      <c r="F283" s="347"/>
      <c r="G283" s="347"/>
      <c r="H283" s="347"/>
      <c r="I283" s="347"/>
      <c r="J283" s="347"/>
      <c r="K283" s="347"/>
      <c r="L283" s="347"/>
      <c r="M283" s="347"/>
      <c r="N283" s="347"/>
      <c r="O283" s="347"/>
      <c r="P283" s="343"/>
    </row>
    <row r="284" spans="1:16" s="344" customFormat="1" ht="9.1999999999999993" x14ac:dyDescent="0.15">
      <c r="A284" s="345" t="s">
        <v>657</v>
      </c>
      <c r="B284" s="346" t="s">
        <v>658</v>
      </c>
      <c r="C284" s="347">
        <f>+PE!C282</f>
        <v>0</v>
      </c>
      <c r="D284" s="347"/>
      <c r="E284" s="347"/>
      <c r="F284" s="347"/>
      <c r="G284" s="347"/>
      <c r="H284" s="347"/>
      <c r="I284" s="347"/>
      <c r="J284" s="347"/>
      <c r="K284" s="347"/>
      <c r="L284" s="347"/>
      <c r="M284" s="347"/>
      <c r="N284" s="347"/>
      <c r="O284" s="347"/>
      <c r="P284" s="343"/>
    </row>
    <row r="285" spans="1:16" s="344" customFormat="1" ht="18.350000000000001" x14ac:dyDescent="0.15">
      <c r="A285" s="345" t="s">
        <v>659</v>
      </c>
      <c r="B285" s="346" t="s">
        <v>660</v>
      </c>
      <c r="C285" s="347">
        <f>+PE!C283</f>
        <v>0</v>
      </c>
      <c r="D285" s="347"/>
      <c r="E285" s="347"/>
      <c r="F285" s="347"/>
      <c r="G285" s="347"/>
      <c r="H285" s="347"/>
      <c r="I285" s="347"/>
      <c r="J285" s="347"/>
      <c r="K285" s="347"/>
      <c r="L285" s="347"/>
      <c r="M285" s="347"/>
      <c r="N285" s="347"/>
      <c r="O285" s="347"/>
      <c r="P285" s="343"/>
    </row>
    <row r="286" spans="1:16" s="344" customFormat="1" ht="18.350000000000001" x14ac:dyDescent="0.15">
      <c r="A286" s="345" t="s">
        <v>661</v>
      </c>
      <c r="B286" s="346" t="s">
        <v>662</v>
      </c>
      <c r="C286" s="347">
        <f>+PE!C284</f>
        <v>224000</v>
      </c>
      <c r="D286" s="347">
        <f>+C286/12</f>
        <v>18666.666666666668</v>
      </c>
      <c r="E286" s="347">
        <f>+D286</f>
        <v>18666.666666666668</v>
      </c>
      <c r="F286" s="347">
        <f t="shared" ref="F286:O286" si="88">+E286</f>
        <v>18666.666666666668</v>
      </c>
      <c r="G286" s="347">
        <f t="shared" si="88"/>
        <v>18666.666666666668</v>
      </c>
      <c r="H286" s="347">
        <f t="shared" si="88"/>
        <v>18666.666666666668</v>
      </c>
      <c r="I286" s="347">
        <f t="shared" si="88"/>
        <v>18666.666666666668</v>
      </c>
      <c r="J286" s="347">
        <f t="shared" si="88"/>
        <v>18666.666666666668</v>
      </c>
      <c r="K286" s="347">
        <f t="shared" si="88"/>
        <v>18666.666666666668</v>
      </c>
      <c r="L286" s="347">
        <f t="shared" si="88"/>
        <v>18666.666666666668</v>
      </c>
      <c r="M286" s="347">
        <f t="shared" si="88"/>
        <v>18666.666666666668</v>
      </c>
      <c r="N286" s="347">
        <f t="shared" si="88"/>
        <v>18666.666666666668</v>
      </c>
      <c r="O286" s="347">
        <f t="shared" si="88"/>
        <v>18666.666666666668</v>
      </c>
      <c r="P286" s="343"/>
    </row>
    <row r="287" spans="1:16" s="344" customFormat="1" ht="9.1999999999999993" x14ac:dyDescent="0.15">
      <c r="A287" s="345" t="s">
        <v>663</v>
      </c>
      <c r="B287" s="346" t="s">
        <v>664</v>
      </c>
      <c r="C287" s="347">
        <f>+PE!C285</f>
        <v>0</v>
      </c>
      <c r="D287" s="347"/>
      <c r="E287" s="347"/>
      <c r="F287" s="347"/>
      <c r="G287" s="347"/>
      <c r="H287" s="347"/>
      <c r="I287" s="347"/>
      <c r="J287" s="347"/>
      <c r="K287" s="347"/>
      <c r="L287" s="347"/>
      <c r="M287" s="347"/>
      <c r="N287" s="347"/>
      <c r="O287" s="347"/>
      <c r="P287" s="343"/>
    </row>
    <row r="288" spans="1:16" s="344" customFormat="1" ht="9.1999999999999993" x14ac:dyDescent="0.15">
      <c r="A288" s="345" t="s">
        <v>665</v>
      </c>
      <c r="B288" s="346" t="s">
        <v>666</v>
      </c>
      <c r="C288" s="347">
        <f>+PE!C286</f>
        <v>0</v>
      </c>
      <c r="D288" s="347"/>
      <c r="E288" s="347"/>
      <c r="F288" s="347"/>
      <c r="G288" s="347"/>
      <c r="H288" s="347"/>
      <c r="I288" s="347"/>
      <c r="J288" s="347"/>
      <c r="K288" s="347"/>
      <c r="L288" s="347"/>
      <c r="M288" s="347"/>
      <c r="N288" s="347"/>
      <c r="O288" s="347"/>
      <c r="P288" s="343"/>
    </row>
    <row r="289" spans="1:16" s="344" customFormat="1" ht="9.1999999999999993" x14ac:dyDescent="0.15">
      <c r="A289" s="345" t="s">
        <v>667</v>
      </c>
      <c r="B289" s="346" t="s">
        <v>668</v>
      </c>
      <c r="C289" s="347">
        <f>+PE!C287</f>
        <v>0</v>
      </c>
      <c r="D289" s="348"/>
      <c r="E289" s="348"/>
      <c r="F289" s="348"/>
      <c r="G289" s="348"/>
      <c r="H289" s="348"/>
      <c r="I289" s="348"/>
      <c r="J289" s="348"/>
      <c r="K289" s="348"/>
      <c r="L289" s="348"/>
      <c r="M289" s="348"/>
      <c r="N289" s="348"/>
      <c r="O289" s="348"/>
      <c r="P289" s="343"/>
    </row>
    <row r="290" spans="1:16" s="344" customFormat="1" ht="9.1999999999999993" x14ac:dyDescent="0.15">
      <c r="A290" s="345" t="s">
        <v>669</v>
      </c>
      <c r="B290" s="346" t="s">
        <v>670</v>
      </c>
      <c r="C290" s="347">
        <f>+PE!C288</f>
        <v>5000</v>
      </c>
      <c r="D290" s="347">
        <f>+C290/12</f>
        <v>416.66666666666669</v>
      </c>
      <c r="E290" s="347">
        <f>+D290</f>
        <v>416.66666666666669</v>
      </c>
      <c r="F290" s="347">
        <f t="shared" ref="F290:O290" si="89">+E290</f>
        <v>416.66666666666669</v>
      </c>
      <c r="G290" s="347">
        <f t="shared" si="89"/>
        <v>416.66666666666669</v>
      </c>
      <c r="H290" s="347">
        <f t="shared" si="89"/>
        <v>416.66666666666669</v>
      </c>
      <c r="I290" s="347">
        <f t="shared" si="89"/>
        <v>416.66666666666669</v>
      </c>
      <c r="J290" s="347">
        <f t="shared" si="89"/>
        <v>416.66666666666669</v>
      </c>
      <c r="K290" s="347">
        <f t="shared" si="89"/>
        <v>416.66666666666669</v>
      </c>
      <c r="L290" s="347">
        <f t="shared" si="89"/>
        <v>416.66666666666669</v>
      </c>
      <c r="M290" s="347">
        <f t="shared" si="89"/>
        <v>416.66666666666669</v>
      </c>
      <c r="N290" s="347">
        <f t="shared" si="89"/>
        <v>416.66666666666669</v>
      </c>
      <c r="O290" s="347">
        <f t="shared" si="89"/>
        <v>416.66666666666669</v>
      </c>
      <c r="P290" s="343"/>
    </row>
    <row r="291" spans="1:16" s="344" customFormat="1" ht="9.1999999999999993" x14ac:dyDescent="0.15">
      <c r="A291" s="340" t="s">
        <v>671</v>
      </c>
      <c r="B291" s="341" t="s">
        <v>672</v>
      </c>
      <c r="C291" s="342">
        <v>0</v>
      </c>
      <c r="D291" s="342">
        <v>0</v>
      </c>
      <c r="E291" s="342">
        <v>0</v>
      </c>
      <c r="F291" s="342">
        <v>0</v>
      </c>
      <c r="G291" s="342">
        <v>0</v>
      </c>
      <c r="H291" s="342">
        <v>0</v>
      </c>
      <c r="I291" s="342">
        <v>0</v>
      </c>
      <c r="J291" s="342">
        <v>0</v>
      </c>
      <c r="K291" s="342">
        <v>0</v>
      </c>
      <c r="L291" s="342">
        <v>0</v>
      </c>
      <c r="M291" s="342">
        <v>0</v>
      </c>
      <c r="N291" s="342">
        <v>0</v>
      </c>
      <c r="O291" s="342">
        <v>0</v>
      </c>
      <c r="P291" s="343"/>
    </row>
    <row r="292" spans="1:16" s="344" customFormat="1" ht="18.350000000000001" x14ac:dyDescent="0.15">
      <c r="A292" s="345" t="s">
        <v>673</v>
      </c>
      <c r="B292" s="346" t="s">
        <v>674</v>
      </c>
      <c r="C292" s="347">
        <f>+PE!C290</f>
        <v>0</v>
      </c>
      <c r="D292" s="347"/>
      <c r="E292" s="347"/>
      <c r="F292" s="347"/>
      <c r="G292" s="347"/>
      <c r="H292" s="347"/>
      <c r="I292" s="347"/>
      <c r="J292" s="347"/>
      <c r="K292" s="347"/>
      <c r="L292" s="347"/>
      <c r="M292" s="347"/>
      <c r="N292" s="347"/>
      <c r="O292" s="347"/>
      <c r="P292" s="343"/>
    </row>
    <row r="293" spans="1:16" s="344" customFormat="1" ht="18.350000000000001" x14ac:dyDescent="0.15">
      <c r="A293" s="345" t="s">
        <v>675</v>
      </c>
      <c r="B293" s="346" t="s">
        <v>676</v>
      </c>
      <c r="C293" s="347">
        <f>+PE!C291</f>
        <v>0</v>
      </c>
      <c r="D293" s="347"/>
      <c r="E293" s="347"/>
      <c r="F293" s="347"/>
      <c r="G293" s="347"/>
      <c r="H293" s="347"/>
      <c r="I293" s="347"/>
      <c r="J293" s="347"/>
      <c r="K293" s="347"/>
      <c r="L293" s="347"/>
      <c r="M293" s="347"/>
      <c r="N293" s="347"/>
      <c r="O293" s="347"/>
      <c r="P293" s="343"/>
    </row>
    <row r="294" spans="1:16" s="344" customFormat="1" ht="9.1999999999999993" x14ac:dyDescent="0.15">
      <c r="A294" s="345" t="s">
        <v>677</v>
      </c>
      <c r="B294" s="346" t="s">
        <v>678</v>
      </c>
      <c r="C294" s="347">
        <f>+PE!C292</f>
        <v>0</v>
      </c>
      <c r="D294" s="347"/>
      <c r="E294" s="347"/>
      <c r="F294" s="347"/>
      <c r="G294" s="347"/>
      <c r="H294" s="347"/>
      <c r="I294" s="347"/>
      <c r="J294" s="347"/>
      <c r="K294" s="347"/>
      <c r="L294" s="347"/>
      <c r="M294" s="347"/>
      <c r="N294" s="347"/>
      <c r="O294" s="347"/>
      <c r="P294" s="343"/>
    </row>
    <row r="295" spans="1:16" s="344" customFormat="1" ht="9.1999999999999993" x14ac:dyDescent="0.15">
      <c r="A295" s="345" t="s">
        <v>679</v>
      </c>
      <c r="B295" s="346" t="s">
        <v>680</v>
      </c>
      <c r="C295" s="347">
        <f>+PE!C293</f>
        <v>0</v>
      </c>
      <c r="D295" s="347"/>
      <c r="E295" s="347"/>
      <c r="F295" s="347"/>
      <c r="G295" s="347"/>
      <c r="H295" s="347"/>
      <c r="I295" s="347"/>
      <c r="J295" s="347"/>
      <c r="K295" s="347"/>
      <c r="L295" s="347"/>
      <c r="M295" s="347"/>
      <c r="N295" s="347"/>
      <c r="O295" s="347"/>
      <c r="P295" s="343"/>
    </row>
    <row r="296" spans="1:16" s="344" customFormat="1" ht="18.350000000000001" x14ac:dyDescent="0.15">
      <c r="A296" s="345" t="s">
        <v>681</v>
      </c>
      <c r="B296" s="346" t="s">
        <v>682</v>
      </c>
      <c r="C296" s="347">
        <f>+PE!C294</f>
        <v>0</v>
      </c>
      <c r="D296" s="347"/>
      <c r="E296" s="347"/>
      <c r="F296" s="347"/>
      <c r="G296" s="347"/>
      <c r="H296" s="347"/>
      <c r="I296" s="347"/>
      <c r="J296" s="347"/>
      <c r="K296" s="347"/>
      <c r="L296" s="347"/>
      <c r="M296" s="347"/>
      <c r="N296" s="347"/>
      <c r="O296" s="347"/>
      <c r="P296" s="343"/>
    </row>
    <row r="297" spans="1:16" s="344" customFormat="1" ht="18.350000000000001" x14ac:dyDescent="0.15">
      <c r="A297" s="345" t="s">
        <v>683</v>
      </c>
      <c r="B297" s="346" t="s">
        <v>684</v>
      </c>
      <c r="C297" s="347">
        <f>+PE!C295</f>
        <v>0</v>
      </c>
      <c r="D297" s="347"/>
      <c r="E297" s="347"/>
      <c r="F297" s="347"/>
      <c r="G297" s="347"/>
      <c r="H297" s="347"/>
      <c r="I297" s="347"/>
      <c r="J297" s="347"/>
      <c r="K297" s="347"/>
      <c r="L297" s="347"/>
      <c r="M297" s="347"/>
      <c r="N297" s="347"/>
      <c r="O297" s="347"/>
      <c r="P297" s="343"/>
    </row>
    <row r="298" spans="1:16" s="344" customFormat="1" ht="18.350000000000001" x14ac:dyDescent="0.15">
      <c r="A298" s="345" t="s">
        <v>685</v>
      </c>
      <c r="B298" s="346" t="s">
        <v>686</v>
      </c>
      <c r="C298" s="347">
        <f>+PE!C296</f>
        <v>0</v>
      </c>
      <c r="D298" s="347"/>
      <c r="E298" s="347"/>
      <c r="F298" s="347"/>
      <c r="G298" s="347"/>
      <c r="H298" s="347"/>
      <c r="I298" s="347"/>
      <c r="J298" s="347"/>
      <c r="K298" s="347"/>
      <c r="L298" s="347"/>
      <c r="M298" s="347"/>
      <c r="N298" s="347"/>
      <c r="O298" s="347"/>
      <c r="P298" s="343"/>
    </row>
    <row r="299" spans="1:16" s="344" customFormat="1" ht="18.350000000000001" x14ac:dyDescent="0.15">
      <c r="A299" s="345" t="s">
        <v>687</v>
      </c>
      <c r="B299" s="346" t="s">
        <v>688</v>
      </c>
      <c r="C299" s="347">
        <f>+PE!C297</f>
        <v>0</v>
      </c>
      <c r="D299" s="348"/>
      <c r="E299" s="348"/>
      <c r="F299" s="348"/>
      <c r="G299" s="348"/>
      <c r="H299" s="348"/>
      <c r="I299" s="348"/>
      <c r="J299" s="348"/>
      <c r="K299" s="348"/>
      <c r="L299" s="348"/>
      <c r="M299" s="348"/>
      <c r="N299" s="348"/>
      <c r="O299" s="348"/>
      <c r="P299" s="343"/>
    </row>
    <row r="300" spans="1:16" s="344" customFormat="1" ht="9.1999999999999993" x14ac:dyDescent="0.15">
      <c r="A300" s="345" t="s">
        <v>689</v>
      </c>
      <c r="B300" s="346" t="s">
        <v>690</v>
      </c>
      <c r="C300" s="347">
        <f>+PE!C298</f>
        <v>0</v>
      </c>
      <c r="D300" s="347"/>
      <c r="E300" s="347"/>
      <c r="F300" s="347"/>
      <c r="G300" s="347"/>
      <c r="H300" s="347"/>
      <c r="I300" s="347"/>
      <c r="J300" s="347"/>
      <c r="K300" s="347"/>
      <c r="L300" s="347"/>
      <c r="M300" s="347"/>
      <c r="N300" s="347"/>
      <c r="O300" s="347"/>
      <c r="P300" s="343"/>
    </row>
    <row r="301" spans="1:16" s="344" customFormat="1" ht="9.1999999999999993" x14ac:dyDescent="0.15">
      <c r="A301" s="345" t="s">
        <v>691</v>
      </c>
      <c r="B301" s="346" t="s">
        <v>692</v>
      </c>
      <c r="C301" s="347">
        <f>+PE!C299</f>
        <v>0</v>
      </c>
      <c r="D301" s="347"/>
      <c r="E301" s="347"/>
      <c r="F301" s="347"/>
      <c r="G301" s="347"/>
      <c r="H301" s="347"/>
      <c r="I301" s="347"/>
      <c r="J301" s="347"/>
      <c r="K301" s="347"/>
      <c r="L301" s="347"/>
      <c r="M301" s="347"/>
      <c r="N301" s="347"/>
      <c r="O301" s="347"/>
      <c r="P301" s="343"/>
    </row>
    <row r="302" spans="1:16" s="344" customFormat="1" ht="9.1999999999999993" x14ac:dyDescent="0.15">
      <c r="A302" s="345" t="s">
        <v>693</v>
      </c>
      <c r="B302" s="346" t="s">
        <v>694</v>
      </c>
      <c r="C302" s="347">
        <f>+PE!C300</f>
        <v>0</v>
      </c>
      <c r="D302" s="347"/>
      <c r="E302" s="347"/>
      <c r="F302" s="347"/>
      <c r="G302" s="347"/>
      <c r="H302" s="347"/>
      <c r="I302" s="347"/>
      <c r="J302" s="347"/>
      <c r="K302" s="347"/>
      <c r="L302" s="347"/>
      <c r="M302" s="347"/>
      <c r="N302" s="347"/>
      <c r="O302" s="347"/>
      <c r="P302" s="343"/>
    </row>
    <row r="303" spans="1:16" s="344" customFormat="1" ht="9.1999999999999993" x14ac:dyDescent="0.15">
      <c r="A303" s="345" t="s">
        <v>695</v>
      </c>
      <c r="B303" s="346" t="s">
        <v>696</v>
      </c>
      <c r="C303" s="347">
        <f>+PE!C301</f>
        <v>0</v>
      </c>
      <c r="D303" s="347"/>
      <c r="E303" s="347"/>
      <c r="F303" s="347"/>
      <c r="G303" s="347"/>
      <c r="H303" s="347"/>
      <c r="I303" s="347"/>
      <c r="J303" s="347"/>
      <c r="K303" s="347"/>
      <c r="L303" s="347"/>
      <c r="M303" s="347"/>
      <c r="N303" s="347"/>
      <c r="O303" s="347"/>
      <c r="P303" s="343"/>
    </row>
    <row r="304" spans="1:16" s="344" customFormat="1" ht="18.350000000000001" x14ac:dyDescent="0.15">
      <c r="A304" s="345" t="s">
        <v>697</v>
      </c>
      <c r="B304" s="346" t="s">
        <v>698</v>
      </c>
      <c r="C304" s="347">
        <f>+PE!C302</f>
        <v>0</v>
      </c>
      <c r="D304" s="348"/>
      <c r="E304" s="348"/>
      <c r="F304" s="348"/>
      <c r="G304" s="348"/>
      <c r="H304" s="348"/>
      <c r="I304" s="348"/>
      <c r="J304" s="348"/>
      <c r="K304" s="348"/>
      <c r="L304" s="348"/>
      <c r="M304" s="348"/>
      <c r="N304" s="348"/>
      <c r="O304" s="348"/>
      <c r="P304" s="343"/>
    </row>
    <row r="305" spans="1:16" s="344" customFormat="1" ht="18.350000000000001" x14ac:dyDescent="0.15">
      <c r="A305" s="345" t="s">
        <v>699</v>
      </c>
      <c r="B305" s="346" t="s">
        <v>700</v>
      </c>
      <c r="C305" s="347">
        <f>+PE!C303</f>
        <v>0</v>
      </c>
      <c r="D305" s="347"/>
      <c r="E305" s="347"/>
      <c r="F305" s="347"/>
      <c r="G305" s="347"/>
      <c r="H305" s="347"/>
      <c r="I305" s="347"/>
      <c r="J305" s="347"/>
      <c r="K305" s="347"/>
      <c r="L305" s="347"/>
      <c r="M305" s="347"/>
      <c r="N305" s="347"/>
      <c r="O305" s="347"/>
      <c r="P305" s="343"/>
    </row>
    <row r="306" spans="1:16" s="344" customFormat="1" ht="9.1999999999999993" x14ac:dyDescent="0.15">
      <c r="A306" s="345" t="s">
        <v>701</v>
      </c>
      <c r="B306" s="346" t="s">
        <v>702</v>
      </c>
      <c r="C306" s="347">
        <f>+PE!C304</f>
        <v>0</v>
      </c>
      <c r="D306" s="347"/>
      <c r="E306" s="347"/>
      <c r="F306" s="347"/>
      <c r="G306" s="347"/>
      <c r="H306" s="347"/>
      <c r="I306" s="347"/>
      <c r="J306" s="347"/>
      <c r="K306" s="347"/>
      <c r="L306" s="347"/>
      <c r="M306" s="347"/>
      <c r="N306" s="347"/>
      <c r="O306" s="347"/>
      <c r="P306" s="343"/>
    </row>
    <row r="307" spans="1:16" s="344" customFormat="1" ht="9.1999999999999993" x14ac:dyDescent="0.15">
      <c r="A307" s="345" t="s">
        <v>703</v>
      </c>
      <c r="B307" s="346" t="s">
        <v>704</v>
      </c>
      <c r="C307" s="347">
        <f>+PE!C305</f>
        <v>0</v>
      </c>
      <c r="D307" s="347"/>
      <c r="E307" s="347"/>
      <c r="F307" s="347"/>
      <c r="G307" s="347"/>
      <c r="H307" s="347"/>
      <c r="I307" s="347"/>
      <c r="J307" s="347"/>
      <c r="K307" s="347"/>
      <c r="L307" s="347"/>
      <c r="M307" s="347"/>
      <c r="N307" s="347"/>
      <c r="O307" s="347"/>
      <c r="P307" s="343"/>
    </row>
    <row r="308" spans="1:16" s="344" customFormat="1" ht="9.1999999999999993" x14ac:dyDescent="0.15">
      <c r="A308" s="340" t="s">
        <v>705</v>
      </c>
      <c r="B308" s="341" t="s">
        <v>13</v>
      </c>
      <c r="C308" s="342">
        <f>SUM(C309:C327)</f>
        <v>1020000</v>
      </c>
      <c r="D308" s="342">
        <f t="shared" ref="D308:O308" si="90">SUM(D309:D327)</f>
        <v>85000</v>
      </c>
      <c r="E308" s="342">
        <f t="shared" si="90"/>
        <v>85000</v>
      </c>
      <c r="F308" s="342">
        <f t="shared" si="90"/>
        <v>85000</v>
      </c>
      <c r="G308" s="342">
        <f t="shared" si="90"/>
        <v>85000</v>
      </c>
      <c r="H308" s="342">
        <f t="shared" si="90"/>
        <v>85000</v>
      </c>
      <c r="I308" s="342">
        <f t="shared" si="90"/>
        <v>85000</v>
      </c>
      <c r="J308" s="342">
        <f t="shared" si="90"/>
        <v>85000</v>
      </c>
      <c r="K308" s="342">
        <f t="shared" si="90"/>
        <v>85000</v>
      </c>
      <c r="L308" s="342">
        <f t="shared" si="90"/>
        <v>85000</v>
      </c>
      <c r="M308" s="342">
        <f t="shared" si="90"/>
        <v>85000</v>
      </c>
      <c r="N308" s="342">
        <f t="shared" si="90"/>
        <v>85000</v>
      </c>
      <c r="O308" s="342">
        <f t="shared" si="90"/>
        <v>85000</v>
      </c>
      <c r="P308" s="343"/>
    </row>
    <row r="309" spans="1:16" s="344" customFormat="1" ht="9.1999999999999993" x14ac:dyDescent="0.15">
      <c r="A309" s="345" t="s">
        <v>706</v>
      </c>
      <c r="B309" s="346" t="s">
        <v>707</v>
      </c>
      <c r="C309" s="347">
        <f>+PE!C307</f>
        <v>0</v>
      </c>
      <c r="D309" s="347"/>
      <c r="E309" s="347"/>
      <c r="F309" s="347"/>
      <c r="G309" s="347"/>
      <c r="H309" s="347"/>
      <c r="I309" s="347"/>
      <c r="J309" s="347"/>
      <c r="K309" s="347"/>
      <c r="L309" s="347"/>
      <c r="M309" s="347"/>
      <c r="N309" s="347"/>
      <c r="O309" s="347"/>
      <c r="P309" s="343"/>
    </row>
    <row r="310" spans="1:16" s="344" customFormat="1" ht="9.1999999999999993" x14ac:dyDescent="0.15">
      <c r="A310" s="345" t="s">
        <v>708</v>
      </c>
      <c r="B310" s="346" t="s">
        <v>709</v>
      </c>
      <c r="C310" s="347">
        <f>+PE!C308</f>
        <v>50000</v>
      </c>
      <c r="D310" s="347">
        <f>+C310/12</f>
        <v>4166.666666666667</v>
      </c>
      <c r="E310" s="347">
        <f>+D310</f>
        <v>4166.666666666667</v>
      </c>
      <c r="F310" s="347">
        <f t="shared" ref="F310:O310" si="91">+E310</f>
        <v>4166.666666666667</v>
      </c>
      <c r="G310" s="347">
        <f t="shared" si="91"/>
        <v>4166.666666666667</v>
      </c>
      <c r="H310" s="347">
        <f t="shared" si="91"/>
        <v>4166.666666666667</v>
      </c>
      <c r="I310" s="347">
        <f t="shared" si="91"/>
        <v>4166.666666666667</v>
      </c>
      <c r="J310" s="347">
        <f t="shared" si="91"/>
        <v>4166.666666666667</v>
      </c>
      <c r="K310" s="347">
        <f t="shared" si="91"/>
        <v>4166.666666666667</v>
      </c>
      <c r="L310" s="347">
        <f t="shared" si="91"/>
        <v>4166.666666666667</v>
      </c>
      <c r="M310" s="347">
        <f t="shared" si="91"/>
        <v>4166.666666666667</v>
      </c>
      <c r="N310" s="347">
        <f t="shared" si="91"/>
        <v>4166.666666666667</v>
      </c>
      <c r="O310" s="347">
        <f t="shared" si="91"/>
        <v>4166.666666666667</v>
      </c>
      <c r="P310" s="343"/>
    </row>
    <row r="311" spans="1:16" s="344" customFormat="1" ht="9.1999999999999993" x14ac:dyDescent="0.15">
      <c r="A311" s="345" t="s">
        <v>710</v>
      </c>
      <c r="B311" s="346" t="s">
        <v>711</v>
      </c>
      <c r="C311" s="347">
        <f>+PE!C309</f>
        <v>0</v>
      </c>
      <c r="D311" s="347"/>
      <c r="E311" s="347"/>
      <c r="F311" s="347"/>
      <c r="G311" s="347"/>
      <c r="H311" s="347"/>
      <c r="I311" s="347"/>
      <c r="J311" s="347"/>
      <c r="K311" s="347"/>
      <c r="L311" s="347"/>
      <c r="M311" s="347"/>
      <c r="N311" s="347"/>
      <c r="O311" s="347"/>
      <c r="P311" s="343"/>
    </row>
    <row r="312" spans="1:16" s="344" customFormat="1" ht="9.1999999999999993" x14ac:dyDescent="0.15">
      <c r="A312" s="345" t="s">
        <v>712</v>
      </c>
      <c r="B312" s="346" t="s">
        <v>713</v>
      </c>
      <c r="C312" s="347">
        <f>+PE!C310</f>
        <v>480000</v>
      </c>
      <c r="D312" s="347">
        <f>+C312/12</f>
        <v>40000</v>
      </c>
      <c r="E312" s="347">
        <f>+D312</f>
        <v>40000</v>
      </c>
      <c r="F312" s="347">
        <f t="shared" ref="F312:O312" si="92">+E312</f>
        <v>40000</v>
      </c>
      <c r="G312" s="347">
        <f t="shared" si="92"/>
        <v>40000</v>
      </c>
      <c r="H312" s="347">
        <f t="shared" si="92"/>
        <v>40000</v>
      </c>
      <c r="I312" s="347">
        <f t="shared" si="92"/>
        <v>40000</v>
      </c>
      <c r="J312" s="347">
        <f t="shared" si="92"/>
        <v>40000</v>
      </c>
      <c r="K312" s="347">
        <f t="shared" si="92"/>
        <v>40000</v>
      </c>
      <c r="L312" s="347">
        <f t="shared" si="92"/>
        <v>40000</v>
      </c>
      <c r="M312" s="347">
        <f t="shared" si="92"/>
        <v>40000</v>
      </c>
      <c r="N312" s="347">
        <f t="shared" si="92"/>
        <v>40000</v>
      </c>
      <c r="O312" s="347">
        <f t="shared" si="92"/>
        <v>40000</v>
      </c>
      <c r="P312" s="343"/>
    </row>
    <row r="313" spans="1:16" s="344" customFormat="1" ht="9.1999999999999993" x14ac:dyDescent="0.15">
      <c r="A313" s="345" t="s">
        <v>714</v>
      </c>
      <c r="B313" s="346" t="s">
        <v>715</v>
      </c>
      <c r="C313" s="347">
        <f>+PE!C311</f>
        <v>0</v>
      </c>
      <c r="D313" s="347"/>
      <c r="E313" s="347"/>
      <c r="F313" s="347"/>
      <c r="G313" s="347"/>
      <c r="H313" s="347"/>
      <c r="I313" s="347"/>
      <c r="J313" s="347"/>
      <c r="K313" s="347"/>
      <c r="L313" s="347"/>
      <c r="M313" s="347"/>
      <c r="N313" s="347"/>
      <c r="O313" s="347"/>
      <c r="P313" s="343"/>
    </row>
    <row r="314" spans="1:16" s="344" customFormat="1" ht="9.1999999999999993" x14ac:dyDescent="0.15">
      <c r="A314" s="345" t="s">
        <v>716</v>
      </c>
      <c r="B314" s="346" t="s">
        <v>717</v>
      </c>
      <c r="C314" s="347">
        <f>+PE!C312</f>
        <v>0</v>
      </c>
      <c r="D314" s="351"/>
      <c r="E314" s="351"/>
      <c r="F314" s="351"/>
      <c r="G314" s="351"/>
      <c r="H314" s="351"/>
      <c r="I314" s="351"/>
      <c r="J314" s="351"/>
      <c r="K314" s="351"/>
      <c r="L314" s="351"/>
      <c r="M314" s="351"/>
      <c r="N314" s="351"/>
      <c r="O314" s="351"/>
      <c r="P314" s="343"/>
    </row>
    <row r="315" spans="1:16" s="344" customFormat="1" ht="9.1999999999999993" x14ac:dyDescent="0.15">
      <c r="A315" s="345" t="s">
        <v>718</v>
      </c>
      <c r="B315" s="346" t="s">
        <v>719</v>
      </c>
      <c r="C315" s="347">
        <f>+PE!C313</f>
        <v>0</v>
      </c>
      <c r="D315" s="348"/>
      <c r="E315" s="348"/>
      <c r="F315" s="348"/>
      <c r="G315" s="348"/>
      <c r="H315" s="348"/>
      <c r="I315" s="348"/>
      <c r="J315" s="348"/>
      <c r="K315" s="348"/>
      <c r="L315" s="348"/>
      <c r="M315" s="348"/>
      <c r="N315" s="348"/>
      <c r="O315" s="348"/>
      <c r="P315" s="343"/>
    </row>
    <row r="316" spans="1:16" s="344" customFormat="1" ht="9.1999999999999993" x14ac:dyDescent="0.15">
      <c r="A316" s="345" t="s">
        <v>720</v>
      </c>
      <c r="B316" s="346" t="s">
        <v>721</v>
      </c>
      <c r="C316" s="347">
        <f>+PE!C314</f>
        <v>0</v>
      </c>
      <c r="D316" s="347"/>
      <c r="E316" s="347"/>
      <c r="F316" s="347"/>
      <c r="G316" s="347"/>
      <c r="H316" s="347"/>
      <c r="I316" s="347"/>
      <c r="J316" s="347"/>
      <c r="K316" s="347"/>
      <c r="L316" s="347"/>
      <c r="M316" s="347"/>
      <c r="N316" s="347"/>
      <c r="O316" s="347"/>
      <c r="P316" s="343"/>
    </row>
    <row r="317" spans="1:16" s="344" customFormat="1" ht="9.1999999999999993" x14ac:dyDescent="0.15">
      <c r="A317" s="345" t="s">
        <v>722</v>
      </c>
      <c r="B317" s="346" t="s">
        <v>723</v>
      </c>
      <c r="C317" s="347">
        <f>+PE!C315</f>
        <v>0</v>
      </c>
      <c r="D317" s="347"/>
      <c r="E317" s="347"/>
      <c r="F317" s="347"/>
      <c r="G317" s="347"/>
      <c r="H317" s="347"/>
      <c r="I317" s="347"/>
      <c r="J317" s="347"/>
      <c r="K317" s="347"/>
      <c r="L317" s="347"/>
      <c r="M317" s="347"/>
      <c r="N317" s="347"/>
      <c r="O317" s="347"/>
      <c r="P317" s="343"/>
    </row>
    <row r="318" spans="1:16" s="344" customFormat="1" ht="9.1999999999999993" x14ac:dyDescent="0.15">
      <c r="A318" s="345" t="s">
        <v>724</v>
      </c>
      <c r="B318" s="346" t="s">
        <v>725</v>
      </c>
      <c r="C318" s="347">
        <f>+PE!C316</f>
        <v>490000</v>
      </c>
      <c r="D318" s="347">
        <f>+C318/12</f>
        <v>40833.333333333336</v>
      </c>
      <c r="E318" s="347">
        <f>+D318</f>
        <v>40833.333333333336</v>
      </c>
      <c r="F318" s="347">
        <f t="shared" ref="F318:O318" si="93">+E318</f>
        <v>40833.333333333336</v>
      </c>
      <c r="G318" s="347">
        <f t="shared" si="93"/>
        <v>40833.333333333336</v>
      </c>
      <c r="H318" s="347">
        <f t="shared" si="93"/>
        <v>40833.333333333336</v>
      </c>
      <c r="I318" s="347">
        <f t="shared" si="93"/>
        <v>40833.333333333336</v>
      </c>
      <c r="J318" s="347">
        <f t="shared" si="93"/>
        <v>40833.333333333336</v>
      </c>
      <c r="K318" s="347">
        <f t="shared" si="93"/>
        <v>40833.333333333336</v>
      </c>
      <c r="L318" s="347">
        <f t="shared" si="93"/>
        <v>40833.333333333336</v>
      </c>
      <c r="M318" s="347">
        <f t="shared" si="93"/>
        <v>40833.333333333336</v>
      </c>
      <c r="N318" s="347">
        <f t="shared" si="93"/>
        <v>40833.333333333336</v>
      </c>
      <c r="O318" s="347">
        <f t="shared" si="93"/>
        <v>40833.333333333336</v>
      </c>
      <c r="P318" s="343"/>
    </row>
    <row r="319" spans="1:16" s="344" customFormat="1" ht="9.1999999999999993" x14ac:dyDescent="0.15">
      <c r="A319" s="345" t="s">
        <v>726</v>
      </c>
      <c r="B319" s="346" t="s">
        <v>727</v>
      </c>
      <c r="C319" s="347">
        <f>+PE!C317</f>
        <v>0</v>
      </c>
      <c r="D319" s="347"/>
      <c r="E319" s="347"/>
      <c r="F319" s="347"/>
      <c r="G319" s="347"/>
      <c r="H319" s="347"/>
      <c r="I319" s="347"/>
      <c r="J319" s="347"/>
      <c r="K319" s="347"/>
      <c r="L319" s="347"/>
      <c r="M319" s="347"/>
      <c r="N319" s="347"/>
      <c r="O319" s="347"/>
      <c r="P319" s="343"/>
    </row>
    <row r="320" spans="1:16" s="344" customFormat="1" ht="9.1999999999999993" x14ac:dyDescent="0.15">
      <c r="A320" s="345" t="s">
        <v>728</v>
      </c>
      <c r="B320" s="346" t="s">
        <v>729</v>
      </c>
      <c r="C320" s="347">
        <f>+PE!C318</f>
        <v>0</v>
      </c>
      <c r="D320" s="347"/>
      <c r="E320" s="347"/>
      <c r="F320" s="347"/>
      <c r="G320" s="347"/>
      <c r="H320" s="347"/>
      <c r="I320" s="347"/>
      <c r="J320" s="347"/>
      <c r="K320" s="347"/>
      <c r="L320" s="347"/>
      <c r="M320" s="347"/>
      <c r="N320" s="347"/>
      <c r="O320" s="347"/>
      <c r="P320" s="343"/>
    </row>
    <row r="321" spans="1:16" s="344" customFormat="1" ht="9.1999999999999993" x14ac:dyDescent="0.15">
      <c r="A321" s="345" t="s">
        <v>730</v>
      </c>
      <c r="B321" s="346" t="s">
        <v>731</v>
      </c>
      <c r="C321" s="347">
        <f>+PE!C319</f>
        <v>0</v>
      </c>
      <c r="D321" s="347"/>
      <c r="E321" s="347"/>
      <c r="F321" s="347"/>
      <c r="G321" s="347"/>
      <c r="H321" s="347"/>
      <c r="I321" s="347"/>
      <c r="J321" s="347"/>
      <c r="K321" s="347"/>
      <c r="L321" s="347"/>
      <c r="M321" s="347"/>
      <c r="N321" s="347"/>
      <c r="O321" s="347"/>
      <c r="P321" s="343"/>
    </row>
    <row r="322" spans="1:16" s="344" customFormat="1" ht="9.1999999999999993" x14ac:dyDescent="0.15">
      <c r="A322" s="345" t="s">
        <v>732</v>
      </c>
      <c r="B322" s="346" t="s">
        <v>733</v>
      </c>
      <c r="C322" s="347">
        <f>+PE!C320</f>
        <v>0</v>
      </c>
      <c r="D322" s="347"/>
      <c r="E322" s="347"/>
      <c r="F322" s="347"/>
      <c r="G322" s="347"/>
      <c r="H322" s="347"/>
      <c r="I322" s="347"/>
      <c r="J322" s="347"/>
      <c r="K322" s="347"/>
      <c r="L322" s="347"/>
      <c r="M322" s="347"/>
      <c r="N322" s="347"/>
      <c r="O322" s="347"/>
      <c r="P322" s="343"/>
    </row>
    <row r="323" spans="1:16" s="344" customFormat="1" ht="9.1999999999999993" x14ac:dyDescent="0.15">
      <c r="A323" s="345" t="s">
        <v>734</v>
      </c>
      <c r="B323" s="346" t="s">
        <v>735</v>
      </c>
      <c r="C323" s="347">
        <f>+PE!C321</f>
        <v>0</v>
      </c>
      <c r="D323" s="347"/>
      <c r="E323" s="347"/>
      <c r="F323" s="347"/>
      <c r="G323" s="347"/>
      <c r="H323" s="347"/>
      <c r="I323" s="347"/>
      <c r="J323" s="347"/>
      <c r="K323" s="347"/>
      <c r="L323" s="347"/>
      <c r="M323" s="347"/>
      <c r="N323" s="347"/>
      <c r="O323" s="347"/>
      <c r="P323" s="343"/>
    </row>
    <row r="324" spans="1:16" s="344" customFormat="1" ht="9.1999999999999993" x14ac:dyDescent="0.15">
      <c r="A324" s="345" t="s">
        <v>736</v>
      </c>
      <c r="B324" s="346" t="s">
        <v>737</v>
      </c>
      <c r="C324" s="347">
        <f>+PE!C322</f>
        <v>0</v>
      </c>
      <c r="D324" s="348"/>
      <c r="E324" s="348"/>
      <c r="F324" s="348"/>
      <c r="G324" s="348"/>
      <c r="H324" s="348"/>
      <c r="I324" s="348"/>
      <c r="J324" s="348"/>
      <c r="K324" s="348"/>
      <c r="L324" s="348"/>
      <c r="M324" s="348"/>
      <c r="N324" s="348"/>
      <c r="O324" s="348"/>
      <c r="P324" s="343"/>
    </row>
    <row r="325" spans="1:16" s="344" customFormat="1" ht="9.1999999999999993" x14ac:dyDescent="0.15">
      <c r="A325" s="345" t="s">
        <v>738</v>
      </c>
      <c r="B325" s="346" t="s">
        <v>739</v>
      </c>
      <c r="C325" s="347">
        <f>+PE!C323</f>
        <v>0</v>
      </c>
      <c r="D325" s="347"/>
      <c r="E325" s="347"/>
      <c r="F325" s="347"/>
      <c r="G325" s="347"/>
      <c r="H325" s="347"/>
      <c r="I325" s="347"/>
      <c r="J325" s="347"/>
      <c r="K325" s="347"/>
      <c r="L325" s="347"/>
      <c r="M325" s="347"/>
      <c r="N325" s="347"/>
      <c r="O325" s="347"/>
      <c r="P325" s="343"/>
    </row>
    <row r="326" spans="1:16" s="344" customFormat="1" ht="9.1999999999999993" x14ac:dyDescent="0.15">
      <c r="A326" s="345" t="s">
        <v>740</v>
      </c>
      <c r="B326" s="346" t="s">
        <v>741</v>
      </c>
      <c r="C326" s="347">
        <f>+PE!C324</f>
        <v>0</v>
      </c>
      <c r="D326" s="347"/>
      <c r="E326" s="347"/>
      <c r="F326" s="347"/>
      <c r="G326" s="347"/>
      <c r="H326" s="347"/>
      <c r="I326" s="347"/>
      <c r="J326" s="347"/>
      <c r="K326" s="347"/>
      <c r="L326" s="347"/>
      <c r="M326" s="347"/>
      <c r="N326" s="347"/>
      <c r="O326" s="347"/>
      <c r="P326" s="343"/>
    </row>
    <row r="327" spans="1:16" s="344" customFormat="1" ht="9.1999999999999993" x14ac:dyDescent="0.15">
      <c r="A327" s="345" t="s">
        <v>742</v>
      </c>
      <c r="B327" s="346" t="s">
        <v>743</v>
      </c>
      <c r="C327" s="347">
        <f>+PE!C325</f>
        <v>0</v>
      </c>
      <c r="D327" s="347"/>
      <c r="E327" s="347"/>
      <c r="F327" s="347"/>
      <c r="G327" s="347"/>
      <c r="H327" s="347"/>
      <c r="I327" s="347"/>
      <c r="J327" s="347"/>
      <c r="K327" s="347"/>
      <c r="L327" s="347"/>
      <c r="M327" s="347"/>
      <c r="N327" s="347"/>
      <c r="O327" s="347"/>
      <c r="P327" s="343"/>
    </row>
    <row r="328" spans="1:16" s="344" customFormat="1" ht="9.1999999999999993" x14ac:dyDescent="0.15">
      <c r="A328" s="340" t="s">
        <v>744</v>
      </c>
      <c r="B328" s="341" t="s">
        <v>745</v>
      </c>
      <c r="C328" s="342">
        <f>SUM(C329:C341)</f>
        <v>2459000</v>
      </c>
      <c r="D328" s="342">
        <f t="shared" ref="D328:O328" si="94">SUM(D329:D341)</f>
        <v>204916.66666666669</v>
      </c>
      <c r="E328" s="342">
        <f t="shared" si="94"/>
        <v>204916.66666666669</v>
      </c>
      <c r="F328" s="342">
        <f t="shared" si="94"/>
        <v>204916.66666666669</v>
      </c>
      <c r="G328" s="342">
        <f t="shared" si="94"/>
        <v>204916.66666666669</v>
      </c>
      <c r="H328" s="342">
        <f t="shared" si="94"/>
        <v>204916.66666666669</v>
      </c>
      <c r="I328" s="342">
        <f t="shared" si="94"/>
        <v>204916.66666666669</v>
      </c>
      <c r="J328" s="342">
        <f t="shared" si="94"/>
        <v>204916.66666666669</v>
      </c>
      <c r="K328" s="342">
        <f t="shared" si="94"/>
        <v>204916.66666666669</v>
      </c>
      <c r="L328" s="342">
        <f t="shared" si="94"/>
        <v>204916.66666666669</v>
      </c>
      <c r="M328" s="342">
        <f t="shared" si="94"/>
        <v>204916.66666666669</v>
      </c>
      <c r="N328" s="342">
        <f t="shared" si="94"/>
        <v>204916.66666666669</v>
      </c>
      <c r="O328" s="342">
        <f t="shared" si="94"/>
        <v>204916.66666666669</v>
      </c>
      <c r="P328" s="343"/>
    </row>
    <row r="329" spans="1:16" s="344" customFormat="1" ht="9.1999999999999993" x14ac:dyDescent="0.15">
      <c r="A329" s="345" t="s">
        <v>746</v>
      </c>
      <c r="B329" s="346" t="s">
        <v>747</v>
      </c>
      <c r="C329" s="347">
        <f>+PE!C327</f>
        <v>0</v>
      </c>
      <c r="D329" s="347"/>
      <c r="E329" s="347"/>
      <c r="F329" s="347"/>
      <c r="G329" s="347"/>
      <c r="H329" s="347"/>
      <c r="I329" s="347"/>
      <c r="J329" s="347"/>
      <c r="K329" s="347"/>
      <c r="L329" s="347"/>
      <c r="M329" s="347"/>
      <c r="N329" s="347"/>
      <c r="O329" s="347"/>
      <c r="P329" s="343"/>
    </row>
    <row r="330" spans="1:16" s="344" customFormat="1" ht="9.1999999999999993" x14ac:dyDescent="0.15">
      <c r="A330" s="345" t="s">
        <v>748</v>
      </c>
      <c r="B330" s="346" t="s">
        <v>749</v>
      </c>
      <c r="C330" s="347">
        <f>+PE!C328</f>
        <v>450000</v>
      </c>
      <c r="D330" s="347">
        <f>+C330/12</f>
        <v>37500</v>
      </c>
      <c r="E330" s="347">
        <f>+D330</f>
        <v>37500</v>
      </c>
      <c r="F330" s="347">
        <f t="shared" ref="F330:O330" si="95">+E330</f>
        <v>37500</v>
      </c>
      <c r="G330" s="347">
        <f t="shared" si="95"/>
        <v>37500</v>
      </c>
      <c r="H330" s="347">
        <f t="shared" si="95"/>
        <v>37500</v>
      </c>
      <c r="I330" s="347">
        <f t="shared" si="95"/>
        <v>37500</v>
      </c>
      <c r="J330" s="347">
        <f t="shared" si="95"/>
        <v>37500</v>
      </c>
      <c r="K330" s="347">
        <f t="shared" si="95"/>
        <v>37500</v>
      </c>
      <c r="L330" s="347">
        <f t="shared" si="95"/>
        <v>37500</v>
      </c>
      <c r="M330" s="347">
        <f t="shared" si="95"/>
        <v>37500</v>
      </c>
      <c r="N330" s="347">
        <f t="shared" si="95"/>
        <v>37500</v>
      </c>
      <c r="O330" s="347">
        <f t="shared" si="95"/>
        <v>37500</v>
      </c>
      <c r="P330" s="343"/>
    </row>
    <row r="331" spans="1:16" s="344" customFormat="1" ht="9.1999999999999993" x14ac:dyDescent="0.15">
      <c r="A331" s="345" t="s">
        <v>750</v>
      </c>
      <c r="B331" s="346" t="s">
        <v>751</v>
      </c>
      <c r="C331" s="347">
        <f>+PE!C329</f>
        <v>0</v>
      </c>
      <c r="D331" s="347"/>
      <c r="E331" s="347"/>
      <c r="F331" s="347"/>
      <c r="G331" s="347"/>
      <c r="H331" s="347"/>
      <c r="I331" s="347"/>
      <c r="J331" s="347"/>
      <c r="K331" s="347"/>
      <c r="L331" s="347"/>
      <c r="M331" s="347"/>
      <c r="N331" s="347"/>
      <c r="O331" s="347"/>
      <c r="P331" s="343"/>
    </row>
    <row r="332" spans="1:16" s="344" customFormat="1" ht="9.1999999999999993" x14ac:dyDescent="0.15">
      <c r="A332" s="345" t="s">
        <v>752</v>
      </c>
      <c r="B332" s="346" t="s">
        <v>753</v>
      </c>
      <c r="C332" s="347">
        <f>+PE!C330</f>
        <v>410000</v>
      </c>
      <c r="D332" s="347">
        <f>+C332/12</f>
        <v>34166.666666666664</v>
      </c>
      <c r="E332" s="347">
        <f>+D332</f>
        <v>34166.666666666664</v>
      </c>
      <c r="F332" s="347">
        <f t="shared" ref="F332:O332" si="96">+E332</f>
        <v>34166.666666666664</v>
      </c>
      <c r="G332" s="347">
        <f t="shared" si="96"/>
        <v>34166.666666666664</v>
      </c>
      <c r="H332" s="347">
        <f t="shared" si="96"/>
        <v>34166.666666666664</v>
      </c>
      <c r="I332" s="347">
        <f t="shared" si="96"/>
        <v>34166.666666666664</v>
      </c>
      <c r="J332" s="347">
        <f t="shared" si="96"/>
        <v>34166.666666666664</v>
      </c>
      <c r="K332" s="347">
        <f t="shared" si="96"/>
        <v>34166.666666666664</v>
      </c>
      <c r="L332" s="347">
        <f t="shared" si="96"/>
        <v>34166.666666666664</v>
      </c>
      <c r="M332" s="347">
        <f t="shared" si="96"/>
        <v>34166.666666666664</v>
      </c>
      <c r="N332" s="347">
        <f t="shared" si="96"/>
        <v>34166.666666666664</v>
      </c>
      <c r="O332" s="347">
        <f t="shared" si="96"/>
        <v>34166.666666666664</v>
      </c>
      <c r="P332" s="343"/>
    </row>
    <row r="333" spans="1:16" s="344" customFormat="1" ht="9.1999999999999993" x14ac:dyDescent="0.15">
      <c r="A333" s="345" t="s">
        <v>754</v>
      </c>
      <c r="B333" s="346" t="s">
        <v>755</v>
      </c>
      <c r="C333" s="347">
        <f>+PE!C331</f>
        <v>0</v>
      </c>
      <c r="D333" s="348"/>
      <c r="E333" s="348"/>
      <c r="F333" s="348"/>
      <c r="G333" s="348"/>
      <c r="H333" s="348"/>
      <c r="I333" s="348"/>
      <c r="J333" s="348"/>
      <c r="K333" s="348"/>
      <c r="L333" s="348"/>
      <c r="M333" s="348"/>
      <c r="N333" s="348"/>
      <c r="O333" s="348"/>
      <c r="P333" s="343"/>
    </row>
    <row r="334" spans="1:16" s="344" customFormat="1" ht="9.1999999999999993" x14ac:dyDescent="0.15">
      <c r="A334" s="345" t="s">
        <v>756</v>
      </c>
      <c r="B334" s="346" t="s">
        <v>757</v>
      </c>
      <c r="C334" s="347">
        <f>+PE!C332</f>
        <v>50000</v>
      </c>
      <c r="D334" s="347">
        <f>+C334/12</f>
        <v>4166.666666666667</v>
      </c>
      <c r="E334" s="347">
        <f>+D334</f>
        <v>4166.666666666667</v>
      </c>
      <c r="F334" s="347">
        <f t="shared" ref="F334:O334" si="97">+E334</f>
        <v>4166.666666666667</v>
      </c>
      <c r="G334" s="347">
        <f t="shared" si="97"/>
        <v>4166.666666666667</v>
      </c>
      <c r="H334" s="347">
        <f t="shared" si="97"/>
        <v>4166.666666666667</v>
      </c>
      <c r="I334" s="347">
        <f t="shared" si="97"/>
        <v>4166.666666666667</v>
      </c>
      <c r="J334" s="347">
        <f t="shared" si="97"/>
        <v>4166.666666666667</v>
      </c>
      <c r="K334" s="347">
        <f t="shared" si="97"/>
        <v>4166.666666666667</v>
      </c>
      <c r="L334" s="347">
        <f t="shared" si="97"/>
        <v>4166.666666666667</v>
      </c>
      <c r="M334" s="347">
        <f t="shared" si="97"/>
        <v>4166.666666666667</v>
      </c>
      <c r="N334" s="347">
        <f t="shared" si="97"/>
        <v>4166.666666666667</v>
      </c>
      <c r="O334" s="347">
        <f t="shared" si="97"/>
        <v>4166.666666666667</v>
      </c>
      <c r="P334" s="343"/>
    </row>
    <row r="335" spans="1:16" s="344" customFormat="1" ht="9.1999999999999993" x14ac:dyDescent="0.15">
      <c r="A335" s="345" t="s">
        <v>758</v>
      </c>
      <c r="B335" s="346" t="s">
        <v>759</v>
      </c>
      <c r="C335" s="347">
        <f>+PE!C333</f>
        <v>0</v>
      </c>
      <c r="D335" s="347"/>
      <c r="E335" s="347"/>
      <c r="F335" s="347"/>
      <c r="G335" s="347"/>
      <c r="H335" s="347"/>
      <c r="I335" s="347"/>
      <c r="J335" s="347"/>
      <c r="K335" s="347"/>
      <c r="L335" s="347"/>
      <c r="M335" s="347"/>
      <c r="N335" s="347"/>
      <c r="O335" s="347"/>
      <c r="P335" s="343"/>
    </row>
    <row r="336" spans="1:16" s="344" customFormat="1" ht="9.1999999999999993" x14ac:dyDescent="0.15">
      <c r="A336" s="345" t="s">
        <v>760</v>
      </c>
      <c r="B336" s="346" t="s">
        <v>761</v>
      </c>
      <c r="C336" s="347">
        <f>+PE!C334</f>
        <v>345000</v>
      </c>
      <c r="D336" s="347">
        <f>+C336/12</f>
        <v>28750</v>
      </c>
      <c r="E336" s="347">
        <f>+D336</f>
        <v>28750</v>
      </c>
      <c r="F336" s="347">
        <f t="shared" ref="F336:O338" si="98">+E336</f>
        <v>28750</v>
      </c>
      <c r="G336" s="347">
        <f t="shared" si="98"/>
        <v>28750</v>
      </c>
      <c r="H336" s="347">
        <f t="shared" si="98"/>
        <v>28750</v>
      </c>
      <c r="I336" s="347">
        <f t="shared" si="98"/>
        <v>28750</v>
      </c>
      <c r="J336" s="347">
        <f t="shared" si="98"/>
        <v>28750</v>
      </c>
      <c r="K336" s="347">
        <f t="shared" si="98"/>
        <v>28750</v>
      </c>
      <c r="L336" s="347">
        <f t="shared" si="98"/>
        <v>28750</v>
      </c>
      <c r="M336" s="347">
        <f t="shared" si="98"/>
        <v>28750</v>
      </c>
      <c r="N336" s="347">
        <f t="shared" si="98"/>
        <v>28750</v>
      </c>
      <c r="O336" s="347">
        <f t="shared" si="98"/>
        <v>28750</v>
      </c>
      <c r="P336" s="343"/>
    </row>
    <row r="337" spans="1:16" s="344" customFormat="1" ht="9.1999999999999993" x14ac:dyDescent="0.15">
      <c r="A337" s="345" t="s">
        <v>762</v>
      </c>
      <c r="B337" s="346" t="s">
        <v>763</v>
      </c>
      <c r="C337" s="347">
        <f>+PE!C335</f>
        <v>200000</v>
      </c>
      <c r="D337" s="347">
        <f>+C337/12</f>
        <v>16666.666666666668</v>
      </c>
      <c r="E337" s="347">
        <f>+D337</f>
        <v>16666.666666666668</v>
      </c>
      <c r="F337" s="347">
        <f t="shared" si="98"/>
        <v>16666.666666666668</v>
      </c>
      <c r="G337" s="347">
        <f t="shared" si="98"/>
        <v>16666.666666666668</v>
      </c>
      <c r="H337" s="347">
        <f t="shared" si="98"/>
        <v>16666.666666666668</v>
      </c>
      <c r="I337" s="347">
        <f t="shared" si="98"/>
        <v>16666.666666666668</v>
      </c>
      <c r="J337" s="347">
        <f t="shared" si="98"/>
        <v>16666.666666666668</v>
      </c>
      <c r="K337" s="347">
        <f t="shared" si="98"/>
        <v>16666.666666666668</v>
      </c>
      <c r="L337" s="347">
        <f t="shared" si="98"/>
        <v>16666.666666666668</v>
      </c>
      <c r="M337" s="347">
        <f t="shared" si="98"/>
        <v>16666.666666666668</v>
      </c>
      <c r="N337" s="347">
        <f t="shared" si="98"/>
        <v>16666.666666666668</v>
      </c>
      <c r="O337" s="347">
        <f t="shared" si="98"/>
        <v>16666.666666666668</v>
      </c>
      <c r="P337" s="343"/>
    </row>
    <row r="338" spans="1:16" s="344" customFormat="1" ht="9.1999999999999993" x14ac:dyDescent="0.15">
      <c r="A338" s="345" t="s">
        <v>764</v>
      </c>
      <c r="B338" s="346" t="s">
        <v>765</v>
      </c>
      <c r="C338" s="347">
        <f>+PE!C336</f>
        <v>854000</v>
      </c>
      <c r="D338" s="347">
        <f>+C338/12</f>
        <v>71166.666666666672</v>
      </c>
      <c r="E338" s="347">
        <f>+D338</f>
        <v>71166.666666666672</v>
      </c>
      <c r="F338" s="347">
        <f t="shared" si="98"/>
        <v>71166.666666666672</v>
      </c>
      <c r="G338" s="347">
        <f t="shared" si="98"/>
        <v>71166.666666666672</v>
      </c>
      <c r="H338" s="347">
        <f t="shared" si="98"/>
        <v>71166.666666666672</v>
      </c>
      <c r="I338" s="347">
        <f t="shared" si="98"/>
        <v>71166.666666666672</v>
      </c>
      <c r="J338" s="347">
        <f t="shared" si="98"/>
        <v>71166.666666666672</v>
      </c>
      <c r="K338" s="347">
        <f t="shared" si="98"/>
        <v>71166.666666666672</v>
      </c>
      <c r="L338" s="347">
        <f t="shared" si="98"/>
        <v>71166.666666666672</v>
      </c>
      <c r="M338" s="347">
        <f t="shared" si="98"/>
        <v>71166.666666666672</v>
      </c>
      <c r="N338" s="347">
        <f t="shared" si="98"/>
        <v>71166.666666666672</v>
      </c>
      <c r="O338" s="347">
        <f t="shared" si="98"/>
        <v>71166.666666666672</v>
      </c>
      <c r="P338" s="343"/>
    </row>
    <row r="339" spans="1:16" s="344" customFormat="1" ht="9.1999999999999993" x14ac:dyDescent="0.15">
      <c r="A339" s="345" t="s">
        <v>766</v>
      </c>
      <c r="B339" s="346" t="s">
        <v>767</v>
      </c>
      <c r="C339" s="347">
        <f>+PE!C337</f>
        <v>0</v>
      </c>
      <c r="D339" s="347"/>
      <c r="E339" s="347"/>
      <c r="F339" s="347"/>
      <c r="G339" s="347"/>
      <c r="H339" s="347"/>
      <c r="I339" s="347"/>
      <c r="J339" s="347"/>
      <c r="K339" s="347"/>
      <c r="L339" s="347"/>
      <c r="M339" s="347"/>
      <c r="N339" s="347"/>
      <c r="O339" s="347"/>
      <c r="P339" s="343"/>
    </row>
    <row r="340" spans="1:16" s="344" customFormat="1" ht="9.1999999999999993" x14ac:dyDescent="0.15">
      <c r="A340" s="345" t="s">
        <v>768</v>
      </c>
      <c r="B340" s="346" t="s">
        <v>769</v>
      </c>
      <c r="C340" s="347">
        <f>+PE!C338</f>
        <v>150000</v>
      </c>
      <c r="D340" s="347">
        <f>+C340/12</f>
        <v>12500</v>
      </c>
      <c r="E340" s="347">
        <f>+D340</f>
        <v>12500</v>
      </c>
      <c r="F340" s="347">
        <f t="shared" ref="F340:O340" si="99">+E340</f>
        <v>12500</v>
      </c>
      <c r="G340" s="347">
        <f t="shared" si="99"/>
        <v>12500</v>
      </c>
      <c r="H340" s="347">
        <f t="shared" si="99"/>
        <v>12500</v>
      </c>
      <c r="I340" s="347">
        <f t="shared" si="99"/>
        <v>12500</v>
      </c>
      <c r="J340" s="347">
        <f t="shared" si="99"/>
        <v>12500</v>
      </c>
      <c r="K340" s="347">
        <f t="shared" si="99"/>
        <v>12500</v>
      </c>
      <c r="L340" s="347">
        <f t="shared" si="99"/>
        <v>12500</v>
      </c>
      <c r="M340" s="347">
        <f t="shared" si="99"/>
        <v>12500</v>
      </c>
      <c r="N340" s="347">
        <f t="shared" si="99"/>
        <v>12500</v>
      </c>
      <c r="O340" s="347">
        <f t="shared" si="99"/>
        <v>12500</v>
      </c>
      <c r="P340" s="343"/>
    </row>
    <row r="341" spans="1:16" s="344" customFormat="1" ht="9.1999999999999993" x14ac:dyDescent="0.15">
      <c r="A341" s="345" t="s">
        <v>770</v>
      </c>
      <c r="B341" s="346" t="s">
        <v>771</v>
      </c>
      <c r="C341" s="347">
        <f>+PE!C339</f>
        <v>0</v>
      </c>
      <c r="D341" s="347"/>
      <c r="E341" s="347"/>
      <c r="F341" s="347"/>
      <c r="G341" s="347"/>
      <c r="H341" s="347"/>
      <c r="I341" s="347"/>
      <c r="J341" s="347"/>
      <c r="K341" s="347"/>
      <c r="L341" s="347"/>
      <c r="M341" s="347"/>
      <c r="N341" s="347"/>
      <c r="O341" s="347"/>
      <c r="P341" s="343"/>
    </row>
    <row r="342" spans="1:16" s="344" customFormat="1" ht="9.1999999999999993" x14ac:dyDescent="0.15">
      <c r="A342" s="340" t="s">
        <v>772</v>
      </c>
      <c r="B342" s="341" t="s">
        <v>14</v>
      </c>
      <c r="C342" s="342">
        <f>SUM(C343:C359)</f>
        <v>1559300</v>
      </c>
      <c r="D342" s="342">
        <f t="shared" ref="D342:O342" si="100">SUM(D343:D359)</f>
        <v>129941.66666666669</v>
      </c>
      <c r="E342" s="342">
        <f t="shared" si="100"/>
        <v>129941.66666666669</v>
      </c>
      <c r="F342" s="342">
        <f t="shared" si="100"/>
        <v>129941.66666666669</v>
      </c>
      <c r="G342" s="342">
        <f t="shared" si="100"/>
        <v>129941.66666666669</v>
      </c>
      <c r="H342" s="342">
        <f t="shared" si="100"/>
        <v>129941.66666666669</v>
      </c>
      <c r="I342" s="342">
        <f t="shared" si="100"/>
        <v>129941.66666666669</v>
      </c>
      <c r="J342" s="342">
        <f t="shared" si="100"/>
        <v>129941.66666666669</v>
      </c>
      <c r="K342" s="342">
        <f t="shared" si="100"/>
        <v>129941.66666666669</v>
      </c>
      <c r="L342" s="342">
        <f t="shared" si="100"/>
        <v>129941.66666666669</v>
      </c>
      <c r="M342" s="342">
        <f t="shared" si="100"/>
        <v>129941.66666666669</v>
      </c>
      <c r="N342" s="342">
        <f t="shared" si="100"/>
        <v>129941.66666666669</v>
      </c>
      <c r="O342" s="342">
        <f t="shared" si="100"/>
        <v>129941.66666666669</v>
      </c>
      <c r="P342" s="343"/>
    </row>
    <row r="343" spans="1:16" s="344" customFormat="1" ht="9.1999999999999993" x14ac:dyDescent="0.15">
      <c r="A343" s="345" t="s">
        <v>773</v>
      </c>
      <c r="B343" s="346" t="s">
        <v>774</v>
      </c>
      <c r="C343" s="347">
        <f>+PE!C341</f>
        <v>0</v>
      </c>
      <c r="D343" s="347"/>
      <c r="E343" s="347"/>
      <c r="F343" s="347"/>
      <c r="G343" s="347"/>
      <c r="H343" s="347"/>
      <c r="I343" s="347"/>
      <c r="J343" s="347"/>
      <c r="K343" s="347"/>
      <c r="L343" s="347"/>
      <c r="M343" s="347"/>
      <c r="N343" s="347"/>
      <c r="O343" s="347"/>
      <c r="P343" s="343"/>
    </row>
    <row r="344" spans="1:16" s="344" customFormat="1" ht="9.1999999999999993" x14ac:dyDescent="0.15">
      <c r="A344" s="345" t="s">
        <v>775</v>
      </c>
      <c r="B344" s="346" t="s">
        <v>776</v>
      </c>
      <c r="C344" s="347">
        <f>+PE!C342</f>
        <v>370900</v>
      </c>
      <c r="D344" s="347">
        <f>+C344/12</f>
        <v>30908.333333333332</v>
      </c>
      <c r="E344" s="347">
        <f>+D344</f>
        <v>30908.333333333332</v>
      </c>
      <c r="F344" s="347">
        <f t="shared" ref="F344:O344" si="101">+E344</f>
        <v>30908.333333333332</v>
      </c>
      <c r="G344" s="347">
        <f t="shared" si="101"/>
        <v>30908.333333333332</v>
      </c>
      <c r="H344" s="347">
        <f t="shared" si="101"/>
        <v>30908.333333333332</v>
      </c>
      <c r="I344" s="347">
        <f t="shared" si="101"/>
        <v>30908.333333333332</v>
      </c>
      <c r="J344" s="347">
        <f t="shared" si="101"/>
        <v>30908.333333333332</v>
      </c>
      <c r="K344" s="347">
        <f t="shared" si="101"/>
        <v>30908.333333333332</v>
      </c>
      <c r="L344" s="347">
        <f t="shared" si="101"/>
        <v>30908.333333333332</v>
      </c>
      <c r="M344" s="347">
        <f t="shared" si="101"/>
        <v>30908.333333333332</v>
      </c>
      <c r="N344" s="347">
        <f t="shared" si="101"/>
        <v>30908.333333333332</v>
      </c>
      <c r="O344" s="347">
        <f t="shared" si="101"/>
        <v>30908.333333333332</v>
      </c>
      <c r="P344" s="343"/>
    </row>
    <row r="345" spans="1:16" s="344" customFormat="1" ht="9.1999999999999993" x14ac:dyDescent="0.15">
      <c r="A345" s="345" t="s">
        <v>777</v>
      </c>
      <c r="B345" s="346" t="s">
        <v>778</v>
      </c>
      <c r="C345" s="347">
        <f>+PE!C343</f>
        <v>0</v>
      </c>
      <c r="D345" s="347"/>
      <c r="E345" s="347"/>
      <c r="F345" s="347"/>
      <c r="G345" s="347"/>
      <c r="H345" s="347"/>
      <c r="I345" s="347"/>
      <c r="J345" s="347"/>
      <c r="K345" s="347"/>
      <c r="L345" s="347"/>
      <c r="M345" s="347"/>
      <c r="N345" s="347"/>
      <c r="O345" s="347"/>
      <c r="P345" s="343"/>
    </row>
    <row r="346" spans="1:16" s="344" customFormat="1" ht="9.1999999999999993" x14ac:dyDescent="0.15">
      <c r="A346" s="345" t="s">
        <v>779</v>
      </c>
      <c r="B346" s="346" t="s">
        <v>780</v>
      </c>
      <c r="C346" s="347">
        <f>+PE!C344</f>
        <v>200000</v>
      </c>
      <c r="D346" s="347">
        <f>+C346/12</f>
        <v>16666.666666666668</v>
      </c>
      <c r="E346" s="347">
        <f>+D346</f>
        <v>16666.666666666668</v>
      </c>
      <c r="F346" s="347">
        <f t="shared" ref="F346:O347" si="102">+E346</f>
        <v>16666.666666666668</v>
      </c>
      <c r="G346" s="347">
        <f t="shared" si="102"/>
        <v>16666.666666666668</v>
      </c>
      <c r="H346" s="347">
        <f t="shared" si="102"/>
        <v>16666.666666666668</v>
      </c>
      <c r="I346" s="347">
        <f t="shared" si="102"/>
        <v>16666.666666666668</v>
      </c>
      <c r="J346" s="347">
        <f t="shared" si="102"/>
        <v>16666.666666666668</v>
      </c>
      <c r="K346" s="347">
        <f t="shared" si="102"/>
        <v>16666.666666666668</v>
      </c>
      <c r="L346" s="347">
        <f t="shared" si="102"/>
        <v>16666.666666666668</v>
      </c>
      <c r="M346" s="347">
        <f t="shared" si="102"/>
        <v>16666.666666666668</v>
      </c>
      <c r="N346" s="347">
        <f t="shared" si="102"/>
        <v>16666.666666666668</v>
      </c>
      <c r="O346" s="347">
        <f t="shared" si="102"/>
        <v>16666.666666666668</v>
      </c>
      <c r="P346" s="343"/>
    </row>
    <row r="347" spans="1:16" s="344" customFormat="1" ht="9.1999999999999993" x14ac:dyDescent="0.15">
      <c r="A347" s="345" t="s">
        <v>781</v>
      </c>
      <c r="B347" s="346" t="s">
        <v>782</v>
      </c>
      <c r="C347" s="347">
        <f>+PE!C345</f>
        <v>613000</v>
      </c>
      <c r="D347" s="347">
        <f>+C347/12</f>
        <v>51083.333333333336</v>
      </c>
      <c r="E347" s="347">
        <f>+D347</f>
        <v>51083.333333333336</v>
      </c>
      <c r="F347" s="347">
        <f t="shared" si="102"/>
        <v>51083.333333333336</v>
      </c>
      <c r="G347" s="347">
        <f t="shared" si="102"/>
        <v>51083.333333333336</v>
      </c>
      <c r="H347" s="347">
        <f t="shared" si="102"/>
        <v>51083.333333333336</v>
      </c>
      <c r="I347" s="347">
        <f t="shared" si="102"/>
        <v>51083.333333333336</v>
      </c>
      <c r="J347" s="347">
        <f t="shared" si="102"/>
        <v>51083.333333333336</v>
      </c>
      <c r="K347" s="347">
        <f t="shared" si="102"/>
        <v>51083.333333333336</v>
      </c>
      <c r="L347" s="347">
        <f t="shared" si="102"/>
        <v>51083.333333333336</v>
      </c>
      <c r="M347" s="347">
        <f t="shared" si="102"/>
        <v>51083.333333333336</v>
      </c>
      <c r="N347" s="347">
        <f t="shared" si="102"/>
        <v>51083.333333333336</v>
      </c>
      <c r="O347" s="347">
        <f t="shared" si="102"/>
        <v>51083.333333333336</v>
      </c>
      <c r="P347" s="343"/>
    </row>
    <row r="348" spans="1:16" s="344" customFormat="1" ht="9.1999999999999993" x14ac:dyDescent="0.15">
      <c r="A348" s="345" t="s">
        <v>783</v>
      </c>
      <c r="B348" s="346" t="s">
        <v>784</v>
      </c>
      <c r="C348" s="347">
        <f>+PE!C346</f>
        <v>0</v>
      </c>
      <c r="D348" s="347"/>
      <c r="E348" s="347"/>
      <c r="F348" s="347"/>
      <c r="G348" s="347"/>
      <c r="H348" s="347"/>
      <c r="I348" s="347"/>
      <c r="J348" s="347"/>
      <c r="K348" s="347"/>
      <c r="L348" s="347"/>
      <c r="M348" s="347"/>
      <c r="N348" s="347"/>
      <c r="O348" s="347"/>
      <c r="P348" s="343"/>
    </row>
    <row r="349" spans="1:16" s="344" customFormat="1" ht="9.1999999999999993" x14ac:dyDescent="0.15">
      <c r="A349" s="345" t="s">
        <v>785</v>
      </c>
      <c r="B349" s="346" t="s">
        <v>786</v>
      </c>
      <c r="C349" s="347">
        <f>+PE!C347</f>
        <v>0</v>
      </c>
      <c r="D349" s="347"/>
      <c r="E349" s="347"/>
      <c r="F349" s="347"/>
      <c r="G349" s="347"/>
      <c r="H349" s="347"/>
      <c r="I349" s="347"/>
      <c r="J349" s="347"/>
      <c r="K349" s="347"/>
      <c r="L349" s="347"/>
      <c r="M349" s="347"/>
      <c r="N349" s="347"/>
      <c r="O349" s="347"/>
      <c r="P349" s="343"/>
    </row>
    <row r="350" spans="1:16" s="344" customFormat="1" ht="9.1999999999999993" x14ac:dyDescent="0.15">
      <c r="A350" s="345" t="s">
        <v>787</v>
      </c>
      <c r="B350" s="346" t="s">
        <v>788</v>
      </c>
      <c r="C350" s="347">
        <f>+PE!C348</f>
        <v>25400</v>
      </c>
      <c r="D350" s="347">
        <f>+C350/12</f>
        <v>2116.6666666666665</v>
      </c>
      <c r="E350" s="347">
        <f>+D350</f>
        <v>2116.6666666666665</v>
      </c>
      <c r="F350" s="347">
        <f t="shared" ref="F350:O350" si="103">+E350</f>
        <v>2116.6666666666665</v>
      </c>
      <c r="G350" s="347">
        <f t="shared" si="103"/>
        <v>2116.6666666666665</v>
      </c>
      <c r="H350" s="347">
        <f t="shared" si="103"/>
        <v>2116.6666666666665</v>
      </c>
      <c r="I350" s="347">
        <f t="shared" si="103"/>
        <v>2116.6666666666665</v>
      </c>
      <c r="J350" s="347">
        <f t="shared" si="103"/>
        <v>2116.6666666666665</v>
      </c>
      <c r="K350" s="347">
        <f t="shared" si="103"/>
        <v>2116.6666666666665</v>
      </c>
      <c r="L350" s="347">
        <f t="shared" si="103"/>
        <v>2116.6666666666665</v>
      </c>
      <c r="M350" s="347">
        <f t="shared" si="103"/>
        <v>2116.6666666666665</v>
      </c>
      <c r="N350" s="347">
        <f t="shared" si="103"/>
        <v>2116.6666666666665</v>
      </c>
      <c r="O350" s="347">
        <f t="shared" si="103"/>
        <v>2116.6666666666665</v>
      </c>
      <c r="P350" s="343"/>
    </row>
    <row r="351" spans="1:16" s="344" customFormat="1" ht="9.1999999999999993" x14ac:dyDescent="0.15">
      <c r="A351" s="345" t="s">
        <v>793</v>
      </c>
      <c r="B351" s="346" t="s">
        <v>794</v>
      </c>
      <c r="C351" s="347">
        <f>+PE!C349</f>
        <v>0</v>
      </c>
      <c r="D351" s="347"/>
      <c r="E351" s="347"/>
      <c r="F351" s="347"/>
      <c r="G351" s="347"/>
      <c r="H351" s="347"/>
      <c r="I351" s="347"/>
      <c r="J351" s="347"/>
      <c r="K351" s="347"/>
      <c r="L351" s="347"/>
      <c r="M351" s="347"/>
      <c r="N351" s="347"/>
      <c r="O351" s="347"/>
      <c r="P351" s="343"/>
    </row>
    <row r="352" spans="1:16" s="344" customFormat="1" ht="9.1999999999999993" x14ac:dyDescent="0.15">
      <c r="A352" s="345" t="s">
        <v>795</v>
      </c>
      <c r="B352" s="346" t="s">
        <v>796</v>
      </c>
      <c r="C352" s="347">
        <f>+PE!C350</f>
        <v>0</v>
      </c>
      <c r="D352" s="347"/>
      <c r="E352" s="347"/>
      <c r="F352" s="347"/>
      <c r="G352" s="347"/>
      <c r="H352" s="347"/>
      <c r="I352" s="347"/>
      <c r="J352" s="347"/>
      <c r="K352" s="347"/>
      <c r="L352" s="347"/>
      <c r="M352" s="347"/>
      <c r="N352" s="347"/>
      <c r="O352" s="347"/>
      <c r="P352" s="343"/>
    </row>
    <row r="353" spans="1:16" s="344" customFormat="1" ht="9.1999999999999993" x14ac:dyDescent="0.15">
      <c r="A353" s="345" t="s">
        <v>797</v>
      </c>
      <c r="B353" s="346" t="s">
        <v>798</v>
      </c>
      <c r="C353" s="347">
        <f>+PE!C351</f>
        <v>0</v>
      </c>
      <c r="D353" s="347"/>
      <c r="E353" s="347"/>
      <c r="F353" s="347"/>
      <c r="G353" s="347"/>
      <c r="H353" s="347"/>
      <c r="I353" s="347"/>
      <c r="J353" s="347"/>
      <c r="K353" s="347"/>
      <c r="L353" s="347"/>
      <c r="M353" s="347"/>
      <c r="N353" s="347"/>
      <c r="O353" s="347"/>
      <c r="P353" s="343"/>
    </row>
    <row r="354" spans="1:16" s="344" customFormat="1" ht="9.1999999999999993" x14ac:dyDescent="0.15">
      <c r="A354" s="345" t="s">
        <v>799</v>
      </c>
      <c r="B354" s="346" t="s">
        <v>800</v>
      </c>
      <c r="C354" s="347">
        <f>+PE!C352</f>
        <v>350000</v>
      </c>
      <c r="D354" s="347">
        <f>+C354/12</f>
        <v>29166.666666666668</v>
      </c>
      <c r="E354" s="347">
        <f>+D354</f>
        <v>29166.666666666668</v>
      </c>
      <c r="F354" s="347">
        <f t="shared" ref="F354:O354" si="104">+E354</f>
        <v>29166.666666666668</v>
      </c>
      <c r="G354" s="347">
        <f t="shared" si="104"/>
        <v>29166.666666666668</v>
      </c>
      <c r="H354" s="347">
        <f t="shared" si="104"/>
        <v>29166.666666666668</v>
      </c>
      <c r="I354" s="347">
        <f t="shared" si="104"/>
        <v>29166.666666666668</v>
      </c>
      <c r="J354" s="347">
        <f t="shared" si="104"/>
        <v>29166.666666666668</v>
      </c>
      <c r="K354" s="347">
        <f t="shared" si="104"/>
        <v>29166.666666666668</v>
      </c>
      <c r="L354" s="347">
        <f t="shared" si="104"/>
        <v>29166.666666666668</v>
      </c>
      <c r="M354" s="347">
        <f t="shared" si="104"/>
        <v>29166.666666666668</v>
      </c>
      <c r="N354" s="347">
        <f t="shared" si="104"/>
        <v>29166.666666666668</v>
      </c>
      <c r="O354" s="347">
        <f t="shared" si="104"/>
        <v>29166.666666666668</v>
      </c>
      <c r="P354" s="343"/>
    </row>
    <row r="355" spans="1:16" s="344" customFormat="1" ht="9.1999999999999993" x14ac:dyDescent="0.15">
      <c r="A355" s="345" t="s">
        <v>801</v>
      </c>
      <c r="B355" s="346" t="s">
        <v>802</v>
      </c>
      <c r="C355" s="347">
        <f>+PE!C353</f>
        <v>0</v>
      </c>
      <c r="D355" s="347"/>
      <c r="E355" s="347"/>
      <c r="F355" s="347"/>
      <c r="G355" s="347"/>
      <c r="H355" s="347"/>
      <c r="I355" s="347"/>
      <c r="J355" s="347"/>
      <c r="K355" s="347"/>
      <c r="L355" s="347"/>
      <c r="M355" s="347"/>
      <c r="N355" s="347"/>
      <c r="O355" s="347"/>
      <c r="P355" s="343"/>
    </row>
    <row r="356" spans="1:16" s="344" customFormat="1" ht="9.1999999999999993" x14ac:dyDescent="0.15">
      <c r="A356" s="345" t="s">
        <v>803</v>
      </c>
      <c r="B356" s="346" t="s">
        <v>804</v>
      </c>
      <c r="C356" s="347">
        <f>+PE!C354</f>
        <v>0</v>
      </c>
      <c r="D356" s="347">
        <f>+C356/12</f>
        <v>0</v>
      </c>
      <c r="E356" s="347">
        <f>+D356</f>
        <v>0</v>
      </c>
      <c r="F356" s="347">
        <f t="shared" ref="F356:O356" si="105">+E356</f>
        <v>0</v>
      </c>
      <c r="G356" s="347">
        <f t="shared" si="105"/>
        <v>0</v>
      </c>
      <c r="H356" s="347">
        <f t="shared" si="105"/>
        <v>0</v>
      </c>
      <c r="I356" s="347">
        <f t="shared" si="105"/>
        <v>0</v>
      </c>
      <c r="J356" s="347">
        <f t="shared" si="105"/>
        <v>0</v>
      </c>
      <c r="K356" s="347">
        <f t="shared" si="105"/>
        <v>0</v>
      </c>
      <c r="L356" s="347">
        <f t="shared" si="105"/>
        <v>0</v>
      </c>
      <c r="M356" s="347">
        <f t="shared" si="105"/>
        <v>0</v>
      </c>
      <c r="N356" s="347">
        <f t="shared" si="105"/>
        <v>0</v>
      </c>
      <c r="O356" s="347">
        <f t="shared" si="105"/>
        <v>0</v>
      </c>
      <c r="P356" s="343"/>
    </row>
    <row r="357" spans="1:16" s="344" customFormat="1" ht="9.1999999999999993" x14ac:dyDescent="0.15">
      <c r="A357" s="345" t="s">
        <v>809</v>
      </c>
      <c r="B357" s="346" t="s">
        <v>14</v>
      </c>
      <c r="C357" s="347">
        <f>+PE!C355</f>
        <v>0</v>
      </c>
      <c r="D357" s="348"/>
      <c r="E357" s="348"/>
      <c r="F357" s="348"/>
      <c r="G357" s="348"/>
      <c r="H357" s="348"/>
      <c r="I357" s="348"/>
      <c r="J357" s="348"/>
      <c r="K357" s="348"/>
      <c r="L357" s="348"/>
      <c r="M357" s="348"/>
      <c r="N357" s="348"/>
      <c r="O357" s="348"/>
      <c r="P357" s="343"/>
    </row>
    <row r="358" spans="1:16" s="344" customFormat="1" ht="9.1999999999999993" x14ac:dyDescent="0.15">
      <c r="A358" s="345" t="s">
        <v>810</v>
      </c>
      <c r="B358" s="346" t="s">
        <v>811</v>
      </c>
      <c r="C358" s="347">
        <f>+PE!C356</f>
        <v>0</v>
      </c>
      <c r="D358" s="347"/>
      <c r="E358" s="347"/>
      <c r="F358" s="347"/>
      <c r="G358" s="347"/>
      <c r="H358" s="347"/>
      <c r="I358" s="347"/>
      <c r="J358" s="347"/>
      <c r="K358" s="347"/>
      <c r="L358" s="347"/>
      <c r="M358" s="347"/>
      <c r="N358" s="347"/>
      <c r="O358" s="347"/>
      <c r="P358" s="343"/>
    </row>
    <row r="359" spans="1:16" s="344" customFormat="1" ht="9.1999999999999993" x14ac:dyDescent="0.15">
      <c r="A359" s="345" t="s">
        <v>812</v>
      </c>
      <c r="B359" s="346" t="s">
        <v>813</v>
      </c>
      <c r="C359" s="347">
        <f>+PE!C357</f>
        <v>0</v>
      </c>
      <c r="D359" s="347"/>
      <c r="E359" s="347"/>
      <c r="F359" s="347"/>
      <c r="G359" s="347"/>
      <c r="H359" s="347"/>
      <c r="I359" s="347"/>
      <c r="J359" s="347"/>
      <c r="K359" s="347"/>
      <c r="L359" s="347"/>
      <c r="M359" s="347"/>
      <c r="N359" s="347"/>
      <c r="O359" s="347"/>
      <c r="P359" s="343"/>
    </row>
    <row r="360" spans="1:16" s="344" customFormat="1" ht="9.1999999999999993" x14ac:dyDescent="0.15">
      <c r="A360" s="335" t="s">
        <v>814</v>
      </c>
      <c r="B360" s="336" t="s">
        <v>15</v>
      </c>
      <c r="C360" s="352">
        <f>+C361+C367+C384</f>
        <v>2525000</v>
      </c>
      <c r="D360" s="352">
        <f t="shared" ref="D360:O360" si="106">+D361+D367+D384</f>
        <v>210416.66666666669</v>
      </c>
      <c r="E360" s="352">
        <f t="shared" si="106"/>
        <v>210416.66666666669</v>
      </c>
      <c r="F360" s="352">
        <f t="shared" si="106"/>
        <v>210416.66666666669</v>
      </c>
      <c r="G360" s="352">
        <f t="shared" si="106"/>
        <v>210416.66666666669</v>
      </c>
      <c r="H360" s="352">
        <f t="shared" si="106"/>
        <v>210416.66666666669</v>
      </c>
      <c r="I360" s="352">
        <f t="shared" si="106"/>
        <v>210416.66666666669</v>
      </c>
      <c r="J360" s="352">
        <f t="shared" si="106"/>
        <v>210416.66666666669</v>
      </c>
      <c r="K360" s="352">
        <f t="shared" si="106"/>
        <v>210416.66666666669</v>
      </c>
      <c r="L360" s="352">
        <f t="shared" si="106"/>
        <v>210416.66666666669</v>
      </c>
      <c r="M360" s="352">
        <f t="shared" si="106"/>
        <v>210416.66666666669</v>
      </c>
      <c r="N360" s="352">
        <f t="shared" si="106"/>
        <v>210416.66666666669</v>
      </c>
      <c r="O360" s="352">
        <f t="shared" si="106"/>
        <v>210416.66666666669</v>
      </c>
      <c r="P360" s="343"/>
    </row>
    <row r="361" spans="1:16" s="344" customFormat="1" ht="9.1999999999999993" x14ac:dyDescent="0.15">
      <c r="A361" s="340" t="s">
        <v>815</v>
      </c>
      <c r="B361" s="341" t="s">
        <v>816</v>
      </c>
      <c r="C361" s="342">
        <v>0</v>
      </c>
      <c r="D361" s="342">
        <v>0</v>
      </c>
      <c r="E361" s="342">
        <v>0</v>
      </c>
      <c r="F361" s="342">
        <v>0</v>
      </c>
      <c r="G361" s="342">
        <v>0</v>
      </c>
      <c r="H361" s="342">
        <v>0</v>
      </c>
      <c r="I361" s="342">
        <v>0</v>
      </c>
      <c r="J361" s="342">
        <v>0</v>
      </c>
      <c r="K361" s="342">
        <v>0</v>
      </c>
      <c r="L361" s="342">
        <v>0</v>
      </c>
      <c r="M361" s="342">
        <v>0</v>
      </c>
      <c r="N361" s="342">
        <v>0</v>
      </c>
      <c r="O361" s="342">
        <v>0</v>
      </c>
      <c r="P361" s="343"/>
    </row>
    <row r="362" spans="1:16" s="344" customFormat="1" ht="9.1999999999999993" x14ac:dyDescent="0.15">
      <c r="A362" s="345" t="s">
        <v>831</v>
      </c>
      <c r="B362" s="346" t="s">
        <v>832</v>
      </c>
      <c r="C362" s="347"/>
      <c r="D362" s="347"/>
      <c r="E362" s="347"/>
      <c r="F362" s="347"/>
      <c r="G362" s="347"/>
      <c r="H362" s="347"/>
      <c r="I362" s="347"/>
      <c r="J362" s="347"/>
      <c r="K362" s="347"/>
      <c r="L362" s="347"/>
      <c r="M362" s="347"/>
      <c r="N362" s="347"/>
      <c r="O362" s="347"/>
      <c r="P362" s="343"/>
    </row>
    <row r="363" spans="1:16" s="344" customFormat="1" ht="9.1999999999999993" x14ac:dyDescent="0.15">
      <c r="A363" s="345" t="s">
        <v>833</v>
      </c>
      <c r="B363" s="346" t="s">
        <v>834</v>
      </c>
      <c r="C363" s="347"/>
      <c r="D363" s="347"/>
      <c r="E363" s="347"/>
      <c r="F363" s="347"/>
      <c r="G363" s="347"/>
      <c r="H363" s="347"/>
      <c r="I363" s="347"/>
      <c r="J363" s="347"/>
      <c r="K363" s="347"/>
      <c r="L363" s="347"/>
      <c r="M363" s="347"/>
      <c r="N363" s="347"/>
      <c r="O363" s="347"/>
      <c r="P363" s="343"/>
    </row>
    <row r="364" spans="1:16" s="344" customFormat="1" ht="18.350000000000001" x14ac:dyDescent="0.15">
      <c r="A364" s="345" t="s">
        <v>835</v>
      </c>
      <c r="B364" s="346" t="s">
        <v>836</v>
      </c>
      <c r="C364" s="347"/>
      <c r="D364" s="347"/>
      <c r="E364" s="347"/>
      <c r="F364" s="347"/>
      <c r="G364" s="347"/>
      <c r="H364" s="347"/>
      <c r="I364" s="347"/>
      <c r="J364" s="347"/>
      <c r="K364" s="347"/>
      <c r="L364" s="347"/>
      <c r="M364" s="347"/>
      <c r="N364" s="347"/>
      <c r="O364" s="347"/>
      <c r="P364" s="343"/>
    </row>
    <row r="365" spans="1:16" s="344" customFormat="1" ht="18.350000000000001" x14ac:dyDescent="0.15">
      <c r="A365" s="345" t="s">
        <v>837</v>
      </c>
      <c r="B365" s="346" t="s">
        <v>838</v>
      </c>
      <c r="C365" s="347"/>
      <c r="D365" s="347"/>
      <c r="E365" s="347"/>
      <c r="F365" s="347"/>
      <c r="G365" s="347"/>
      <c r="H365" s="347"/>
      <c r="I365" s="347"/>
      <c r="J365" s="347"/>
      <c r="K365" s="347"/>
      <c r="L365" s="347"/>
      <c r="M365" s="347"/>
      <c r="N365" s="347"/>
      <c r="O365" s="347"/>
      <c r="P365" s="343"/>
    </row>
    <row r="366" spans="1:16" s="344" customFormat="1" ht="9.1999999999999993" x14ac:dyDescent="0.15">
      <c r="A366" s="345" t="s">
        <v>839</v>
      </c>
      <c r="B366" s="346" t="s">
        <v>840</v>
      </c>
      <c r="C366" s="347"/>
      <c r="D366" s="347"/>
      <c r="E366" s="347"/>
      <c r="F366" s="347"/>
      <c r="G366" s="347"/>
      <c r="H366" s="347"/>
      <c r="I366" s="347"/>
      <c r="J366" s="347"/>
      <c r="K366" s="347"/>
      <c r="L366" s="347"/>
      <c r="M366" s="347"/>
      <c r="N366" s="347"/>
      <c r="O366" s="347"/>
      <c r="P366" s="343"/>
    </row>
    <row r="367" spans="1:16" s="344" customFormat="1" ht="9.1999999999999993" x14ac:dyDescent="0.15">
      <c r="A367" s="340" t="s">
        <v>909</v>
      </c>
      <c r="B367" s="341" t="s">
        <v>20</v>
      </c>
      <c r="C367" s="342">
        <f>SUM(C368:C383)</f>
        <v>2040000</v>
      </c>
      <c r="D367" s="342">
        <f t="shared" ref="D367:O367" si="107">SUM(D368:D383)</f>
        <v>170000</v>
      </c>
      <c r="E367" s="342">
        <f t="shared" si="107"/>
        <v>170000</v>
      </c>
      <c r="F367" s="342">
        <f t="shared" si="107"/>
        <v>170000</v>
      </c>
      <c r="G367" s="342">
        <f t="shared" si="107"/>
        <v>170000</v>
      </c>
      <c r="H367" s="342">
        <f t="shared" si="107"/>
        <v>170000</v>
      </c>
      <c r="I367" s="342">
        <f t="shared" si="107"/>
        <v>170000</v>
      </c>
      <c r="J367" s="342">
        <f t="shared" si="107"/>
        <v>170000</v>
      </c>
      <c r="K367" s="342">
        <f t="shared" si="107"/>
        <v>170000</v>
      </c>
      <c r="L367" s="342">
        <f t="shared" si="107"/>
        <v>170000</v>
      </c>
      <c r="M367" s="342">
        <f t="shared" si="107"/>
        <v>170000</v>
      </c>
      <c r="N367" s="342">
        <f t="shared" si="107"/>
        <v>170000</v>
      </c>
      <c r="O367" s="342">
        <f t="shared" si="107"/>
        <v>170000</v>
      </c>
      <c r="P367" s="343"/>
    </row>
    <row r="368" spans="1:16" s="344" customFormat="1" ht="9.1999999999999993" x14ac:dyDescent="0.15">
      <c r="A368" s="345" t="s">
        <v>910</v>
      </c>
      <c r="B368" s="346" t="s">
        <v>911</v>
      </c>
      <c r="C368" s="347">
        <f>+PE!C366</f>
        <v>0</v>
      </c>
      <c r="D368" s="347"/>
      <c r="E368" s="347"/>
      <c r="F368" s="347"/>
      <c r="G368" s="347"/>
      <c r="H368" s="347"/>
      <c r="I368" s="347"/>
      <c r="J368" s="347"/>
      <c r="K368" s="347"/>
      <c r="L368" s="347"/>
      <c r="M368" s="347"/>
      <c r="N368" s="347"/>
      <c r="O368" s="347"/>
      <c r="P368" s="343"/>
    </row>
    <row r="369" spans="1:16" s="344" customFormat="1" ht="9.1999999999999993" x14ac:dyDescent="0.15">
      <c r="A369" s="345" t="s">
        <v>912</v>
      </c>
      <c r="B369" s="346" t="s">
        <v>913</v>
      </c>
      <c r="C369" s="347">
        <f>+PE!C367</f>
        <v>1400000</v>
      </c>
      <c r="D369" s="347">
        <f>+C369/12</f>
        <v>116666.66666666667</v>
      </c>
      <c r="E369" s="347">
        <f>+D369</f>
        <v>116666.66666666667</v>
      </c>
      <c r="F369" s="347">
        <f t="shared" ref="F369:O369" si="108">+E369</f>
        <v>116666.66666666667</v>
      </c>
      <c r="G369" s="347">
        <f t="shared" si="108"/>
        <v>116666.66666666667</v>
      </c>
      <c r="H369" s="347">
        <f t="shared" si="108"/>
        <v>116666.66666666667</v>
      </c>
      <c r="I369" s="347">
        <f t="shared" si="108"/>
        <v>116666.66666666667</v>
      </c>
      <c r="J369" s="347">
        <f t="shared" si="108"/>
        <v>116666.66666666667</v>
      </c>
      <c r="K369" s="347">
        <f t="shared" si="108"/>
        <v>116666.66666666667</v>
      </c>
      <c r="L369" s="347">
        <f t="shared" si="108"/>
        <v>116666.66666666667</v>
      </c>
      <c r="M369" s="347">
        <f t="shared" si="108"/>
        <v>116666.66666666667</v>
      </c>
      <c r="N369" s="347">
        <f t="shared" si="108"/>
        <v>116666.66666666667</v>
      </c>
      <c r="O369" s="347">
        <f t="shared" si="108"/>
        <v>116666.66666666667</v>
      </c>
      <c r="P369" s="343"/>
    </row>
    <row r="370" spans="1:16" s="344" customFormat="1" ht="9.1999999999999993" x14ac:dyDescent="0.15">
      <c r="A370" s="345" t="s">
        <v>914</v>
      </c>
      <c r="B370" s="346" t="s">
        <v>915</v>
      </c>
      <c r="C370" s="347">
        <f>+PE!C368</f>
        <v>0</v>
      </c>
      <c r="D370" s="347"/>
      <c r="E370" s="347"/>
      <c r="F370" s="347"/>
      <c r="G370" s="347"/>
      <c r="H370" s="347"/>
      <c r="I370" s="347"/>
      <c r="J370" s="347"/>
      <c r="K370" s="347"/>
      <c r="L370" s="347"/>
      <c r="M370" s="347"/>
      <c r="N370" s="347"/>
      <c r="O370" s="347"/>
      <c r="P370" s="343"/>
    </row>
    <row r="371" spans="1:16" s="344" customFormat="1" ht="9.1999999999999993" x14ac:dyDescent="0.15">
      <c r="A371" s="345" t="s">
        <v>916</v>
      </c>
      <c r="B371" s="346" t="s">
        <v>917</v>
      </c>
      <c r="C371" s="347">
        <f>+PE!C369</f>
        <v>0</v>
      </c>
      <c r="D371" s="347"/>
      <c r="E371" s="347"/>
      <c r="F371" s="347"/>
      <c r="G371" s="347"/>
      <c r="H371" s="347"/>
      <c r="I371" s="347"/>
      <c r="J371" s="347"/>
      <c r="K371" s="347"/>
      <c r="L371" s="347"/>
      <c r="M371" s="347"/>
      <c r="N371" s="347"/>
      <c r="O371" s="347"/>
      <c r="P371" s="343"/>
    </row>
    <row r="372" spans="1:16" s="344" customFormat="1" ht="9.1999999999999993" x14ac:dyDescent="0.15">
      <c r="A372" s="345" t="s">
        <v>918</v>
      </c>
      <c r="B372" s="346" t="s">
        <v>919</v>
      </c>
      <c r="C372" s="347">
        <f>+PE!C370</f>
        <v>0</v>
      </c>
      <c r="D372" s="347"/>
      <c r="E372" s="347"/>
      <c r="F372" s="347"/>
      <c r="G372" s="347"/>
      <c r="H372" s="347"/>
      <c r="I372" s="347"/>
      <c r="J372" s="347"/>
      <c r="K372" s="347"/>
      <c r="L372" s="347"/>
      <c r="M372" s="347"/>
      <c r="N372" s="347"/>
      <c r="O372" s="347"/>
      <c r="P372" s="343"/>
    </row>
    <row r="373" spans="1:16" s="344" customFormat="1" ht="9.1999999999999993" x14ac:dyDescent="0.15">
      <c r="A373" s="345" t="s">
        <v>920</v>
      </c>
      <c r="B373" s="346" t="s">
        <v>921</v>
      </c>
      <c r="C373" s="347">
        <f>+PE!C371</f>
        <v>240000</v>
      </c>
      <c r="D373" s="347">
        <f>+C373/12</f>
        <v>20000</v>
      </c>
      <c r="E373" s="347">
        <f>+D373</f>
        <v>20000</v>
      </c>
      <c r="F373" s="347">
        <f t="shared" ref="F373:O373" si="109">+E373</f>
        <v>20000</v>
      </c>
      <c r="G373" s="347">
        <f t="shared" si="109"/>
        <v>20000</v>
      </c>
      <c r="H373" s="347">
        <f t="shared" si="109"/>
        <v>20000</v>
      </c>
      <c r="I373" s="347">
        <f t="shared" si="109"/>
        <v>20000</v>
      </c>
      <c r="J373" s="347">
        <f t="shared" si="109"/>
        <v>20000</v>
      </c>
      <c r="K373" s="347">
        <f t="shared" si="109"/>
        <v>20000</v>
      </c>
      <c r="L373" s="347">
        <f t="shared" si="109"/>
        <v>20000</v>
      </c>
      <c r="M373" s="347">
        <f t="shared" si="109"/>
        <v>20000</v>
      </c>
      <c r="N373" s="347">
        <f t="shared" si="109"/>
        <v>20000</v>
      </c>
      <c r="O373" s="347">
        <f t="shared" si="109"/>
        <v>20000</v>
      </c>
      <c r="P373" s="343"/>
    </row>
    <row r="374" spans="1:16" s="344" customFormat="1" ht="9.1999999999999993" x14ac:dyDescent="0.15">
      <c r="A374" s="345" t="s">
        <v>922</v>
      </c>
      <c r="B374" s="346" t="s">
        <v>923</v>
      </c>
      <c r="C374" s="347">
        <f>+PE!C372</f>
        <v>0</v>
      </c>
      <c r="D374" s="347"/>
      <c r="E374" s="347"/>
      <c r="F374" s="347"/>
      <c r="G374" s="347"/>
      <c r="H374" s="347"/>
      <c r="I374" s="347"/>
      <c r="J374" s="347"/>
      <c r="K374" s="347"/>
      <c r="L374" s="347"/>
      <c r="M374" s="347"/>
      <c r="N374" s="347"/>
      <c r="O374" s="347"/>
      <c r="P374" s="343"/>
    </row>
    <row r="375" spans="1:16" s="344" customFormat="1" ht="9.1999999999999993" x14ac:dyDescent="0.15">
      <c r="A375" s="345" t="s">
        <v>924</v>
      </c>
      <c r="B375" s="346" t="s">
        <v>925</v>
      </c>
      <c r="C375" s="347">
        <f>+PE!C373</f>
        <v>0</v>
      </c>
      <c r="D375" s="347"/>
      <c r="E375" s="347"/>
      <c r="F375" s="347"/>
      <c r="G375" s="347"/>
      <c r="H375" s="347"/>
      <c r="I375" s="347"/>
      <c r="J375" s="347"/>
      <c r="K375" s="347"/>
      <c r="L375" s="347"/>
      <c r="M375" s="347"/>
      <c r="N375" s="347"/>
      <c r="O375" s="347"/>
      <c r="P375" s="343"/>
    </row>
    <row r="376" spans="1:16" s="344" customFormat="1" ht="9.1999999999999993" x14ac:dyDescent="0.15">
      <c r="A376" s="345" t="s">
        <v>926</v>
      </c>
      <c r="B376" s="346" t="s">
        <v>927</v>
      </c>
      <c r="C376" s="347">
        <f>+PE!C374</f>
        <v>0</v>
      </c>
      <c r="D376" s="347"/>
      <c r="E376" s="347"/>
      <c r="F376" s="347"/>
      <c r="G376" s="347"/>
      <c r="H376" s="347"/>
      <c r="I376" s="347"/>
      <c r="J376" s="347"/>
      <c r="K376" s="347"/>
      <c r="L376" s="347"/>
      <c r="M376" s="347"/>
      <c r="N376" s="347"/>
      <c r="O376" s="347"/>
      <c r="P376" s="343"/>
    </row>
    <row r="377" spans="1:16" s="344" customFormat="1" ht="9.1999999999999993" x14ac:dyDescent="0.15">
      <c r="A377" s="345" t="s">
        <v>928</v>
      </c>
      <c r="B377" s="346" t="s">
        <v>929</v>
      </c>
      <c r="C377" s="347">
        <f>+PE!C375</f>
        <v>200000</v>
      </c>
      <c r="D377" s="347">
        <f>+C377/12</f>
        <v>16666.666666666668</v>
      </c>
      <c r="E377" s="347">
        <f>+D377</f>
        <v>16666.666666666668</v>
      </c>
      <c r="F377" s="347">
        <f t="shared" ref="F377:O377" si="110">+E377</f>
        <v>16666.666666666668</v>
      </c>
      <c r="G377" s="347">
        <f t="shared" si="110"/>
        <v>16666.666666666668</v>
      </c>
      <c r="H377" s="347">
        <f t="shared" si="110"/>
        <v>16666.666666666668</v>
      </c>
      <c r="I377" s="347">
        <f t="shared" si="110"/>
        <v>16666.666666666668</v>
      </c>
      <c r="J377" s="347">
        <f t="shared" si="110"/>
        <v>16666.666666666668</v>
      </c>
      <c r="K377" s="347">
        <f t="shared" si="110"/>
        <v>16666.666666666668</v>
      </c>
      <c r="L377" s="347">
        <f t="shared" si="110"/>
        <v>16666.666666666668</v>
      </c>
      <c r="M377" s="347">
        <f t="shared" si="110"/>
        <v>16666.666666666668</v>
      </c>
      <c r="N377" s="347">
        <f t="shared" si="110"/>
        <v>16666.666666666668</v>
      </c>
      <c r="O377" s="347">
        <f t="shared" si="110"/>
        <v>16666.666666666668</v>
      </c>
      <c r="P377" s="343"/>
    </row>
    <row r="378" spans="1:16" s="344" customFormat="1" ht="9.1999999999999993" x14ac:dyDescent="0.15">
      <c r="A378" s="345" t="s">
        <v>930</v>
      </c>
      <c r="B378" s="346" t="s">
        <v>931</v>
      </c>
      <c r="C378" s="347">
        <f>+PE!C376</f>
        <v>0</v>
      </c>
      <c r="D378" s="347"/>
      <c r="E378" s="347"/>
      <c r="F378" s="347"/>
      <c r="G378" s="347"/>
      <c r="H378" s="347"/>
      <c r="I378" s="347"/>
      <c r="J378" s="347"/>
      <c r="K378" s="347"/>
      <c r="L378" s="347"/>
      <c r="M378" s="347"/>
      <c r="N378" s="347"/>
      <c r="O378" s="347"/>
      <c r="P378" s="343"/>
    </row>
    <row r="379" spans="1:16" s="344" customFormat="1" ht="9.1999999999999993" x14ac:dyDescent="0.15">
      <c r="A379" s="345" t="s">
        <v>932</v>
      </c>
      <c r="B379" s="346" t="s">
        <v>933</v>
      </c>
      <c r="C379" s="347">
        <f>+PE!C377</f>
        <v>0</v>
      </c>
      <c r="D379" s="347"/>
      <c r="E379" s="347"/>
      <c r="F379" s="347"/>
      <c r="G379" s="347"/>
      <c r="H379" s="347"/>
      <c r="I379" s="347"/>
      <c r="J379" s="347"/>
      <c r="K379" s="347"/>
      <c r="L379" s="347"/>
      <c r="M379" s="347"/>
      <c r="N379" s="347"/>
      <c r="O379" s="347"/>
      <c r="P379" s="343"/>
    </row>
    <row r="380" spans="1:16" s="344" customFormat="1" ht="9.1999999999999993" x14ac:dyDescent="0.15">
      <c r="A380" s="345" t="s">
        <v>934</v>
      </c>
      <c r="B380" s="346" t="s">
        <v>935</v>
      </c>
      <c r="C380" s="347">
        <f>+PE!C378</f>
        <v>0</v>
      </c>
      <c r="D380" s="348"/>
      <c r="E380" s="348"/>
      <c r="F380" s="348"/>
      <c r="G380" s="348"/>
      <c r="H380" s="348"/>
      <c r="I380" s="348"/>
      <c r="J380" s="348"/>
      <c r="K380" s="348"/>
      <c r="L380" s="348"/>
      <c r="M380" s="348"/>
      <c r="N380" s="348"/>
      <c r="O380" s="348"/>
      <c r="P380" s="343"/>
    </row>
    <row r="381" spans="1:16" s="344" customFormat="1" ht="9.1999999999999993" x14ac:dyDescent="0.15">
      <c r="A381" s="345" t="s">
        <v>936</v>
      </c>
      <c r="B381" s="346" t="s">
        <v>937</v>
      </c>
      <c r="C381" s="347">
        <f>+PE!C379</f>
        <v>0</v>
      </c>
      <c r="D381" s="347"/>
      <c r="E381" s="347"/>
      <c r="F381" s="347"/>
      <c r="G381" s="347"/>
      <c r="H381" s="347"/>
      <c r="I381" s="347"/>
      <c r="J381" s="347"/>
      <c r="K381" s="347"/>
      <c r="L381" s="347"/>
      <c r="M381" s="347"/>
      <c r="N381" s="347"/>
      <c r="O381" s="347"/>
      <c r="P381" s="343"/>
    </row>
    <row r="382" spans="1:16" s="344" customFormat="1" ht="9.1999999999999993" x14ac:dyDescent="0.15">
      <c r="A382" s="345" t="s">
        <v>938</v>
      </c>
      <c r="B382" s="346" t="s">
        <v>939</v>
      </c>
      <c r="C382" s="347">
        <f>+PE!C380</f>
        <v>0</v>
      </c>
      <c r="D382" s="347"/>
      <c r="E382" s="347"/>
      <c r="F382" s="347"/>
      <c r="G382" s="347"/>
      <c r="H382" s="347"/>
      <c r="I382" s="347"/>
      <c r="J382" s="347"/>
      <c r="K382" s="347"/>
      <c r="L382" s="347"/>
      <c r="M382" s="347"/>
      <c r="N382" s="347"/>
      <c r="O382" s="347"/>
      <c r="P382" s="343"/>
    </row>
    <row r="383" spans="1:16" s="344" customFormat="1" ht="9.1999999999999993" x14ac:dyDescent="0.15">
      <c r="A383" s="345" t="s">
        <v>940</v>
      </c>
      <c r="B383" s="346" t="s">
        <v>941</v>
      </c>
      <c r="C383" s="347">
        <f>+PE!C381</f>
        <v>200000</v>
      </c>
      <c r="D383" s="347">
        <f>+C383/12</f>
        <v>16666.666666666668</v>
      </c>
      <c r="E383" s="347">
        <f>+D383</f>
        <v>16666.666666666668</v>
      </c>
      <c r="F383" s="347">
        <f t="shared" ref="F383:O383" si="111">+E383</f>
        <v>16666.666666666668</v>
      </c>
      <c r="G383" s="347">
        <f t="shared" si="111"/>
        <v>16666.666666666668</v>
      </c>
      <c r="H383" s="347">
        <f t="shared" si="111"/>
        <v>16666.666666666668</v>
      </c>
      <c r="I383" s="347">
        <f t="shared" si="111"/>
        <v>16666.666666666668</v>
      </c>
      <c r="J383" s="347">
        <f t="shared" si="111"/>
        <v>16666.666666666668</v>
      </c>
      <c r="K383" s="347">
        <f t="shared" si="111"/>
        <v>16666.666666666668</v>
      </c>
      <c r="L383" s="347">
        <f t="shared" si="111"/>
        <v>16666.666666666668</v>
      </c>
      <c r="M383" s="347">
        <f t="shared" si="111"/>
        <v>16666.666666666668</v>
      </c>
      <c r="N383" s="347">
        <f t="shared" si="111"/>
        <v>16666.666666666668</v>
      </c>
      <c r="O383" s="347">
        <f t="shared" si="111"/>
        <v>16666.666666666668</v>
      </c>
      <c r="P383" s="343"/>
    </row>
    <row r="384" spans="1:16" s="344" customFormat="1" ht="9.1999999999999993" x14ac:dyDescent="0.15">
      <c r="A384" s="340" t="s">
        <v>942</v>
      </c>
      <c r="B384" s="341" t="s">
        <v>21</v>
      </c>
      <c r="C384" s="342">
        <f>SUM(C385:C389)</f>
        <v>485000</v>
      </c>
      <c r="D384" s="342">
        <f t="shared" ref="D384:O384" si="112">SUM(D385:D389)</f>
        <v>40416.666666666672</v>
      </c>
      <c r="E384" s="342">
        <f t="shared" si="112"/>
        <v>40416.666666666672</v>
      </c>
      <c r="F384" s="342">
        <f t="shared" si="112"/>
        <v>40416.666666666672</v>
      </c>
      <c r="G384" s="342">
        <f t="shared" si="112"/>
        <v>40416.666666666672</v>
      </c>
      <c r="H384" s="342">
        <f t="shared" si="112"/>
        <v>40416.666666666672</v>
      </c>
      <c r="I384" s="342">
        <f t="shared" si="112"/>
        <v>40416.666666666672</v>
      </c>
      <c r="J384" s="342">
        <f t="shared" si="112"/>
        <v>40416.666666666672</v>
      </c>
      <c r="K384" s="342">
        <f t="shared" si="112"/>
        <v>40416.666666666672</v>
      </c>
      <c r="L384" s="342">
        <f t="shared" si="112"/>
        <v>40416.666666666672</v>
      </c>
      <c r="M384" s="342">
        <f t="shared" si="112"/>
        <v>40416.666666666672</v>
      </c>
      <c r="N384" s="342">
        <f t="shared" si="112"/>
        <v>40416.666666666672</v>
      </c>
      <c r="O384" s="342">
        <f t="shared" si="112"/>
        <v>40416.666666666672</v>
      </c>
      <c r="P384" s="343"/>
    </row>
    <row r="385" spans="1:16" s="344" customFormat="1" ht="9.1999999999999993" x14ac:dyDescent="0.15">
      <c r="A385" s="345" t="s">
        <v>943</v>
      </c>
      <c r="B385" s="346" t="s">
        <v>944</v>
      </c>
      <c r="C385" s="347">
        <f>+PE!C383</f>
        <v>0</v>
      </c>
      <c r="D385" s="348"/>
      <c r="E385" s="348"/>
      <c r="F385" s="348"/>
      <c r="G385" s="348"/>
      <c r="H385" s="348"/>
      <c r="I385" s="348"/>
      <c r="J385" s="348"/>
      <c r="K385" s="348"/>
      <c r="L385" s="348"/>
      <c r="M385" s="348"/>
      <c r="N385" s="348"/>
      <c r="O385" s="348"/>
      <c r="P385" s="343"/>
    </row>
    <row r="386" spans="1:16" s="344" customFormat="1" ht="9.1999999999999993" x14ac:dyDescent="0.15">
      <c r="A386" s="345" t="s">
        <v>945</v>
      </c>
      <c r="B386" s="346" t="s">
        <v>946</v>
      </c>
      <c r="C386" s="347">
        <f>+PE!C384</f>
        <v>275000</v>
      </c>
      <c r="D386" s="347">
        <f>+C386/12</f>
        <v>22916.666666666668</v>
      </c>
      <c r="E386" s="347">
        <f>+D386</f>
        <v>22916.666666666668</v>
      </c>
      <c r="F386" s="347">
        <f t="shared" ref="F386:O386" si="113">+E386</f>
        <v>22916.666666666668</v>
      </c>
      <c r="G386" s="347">
        <f t="shared" si="113"/>
        <v>22916.666666666668</v>
      </c>
      <c r="H386" s="347">
        <f t="shared" si="113"/>
        <v>22916.666666666668</v>
      </c>
      <c r="I386" s="347">
        <f t="shared" si="113"/>
        <v>22916.666666666668</v>
      </c>
      <c r="J386" s="347">
        <f t="shared" si="113"/>
        <v>22916.666666666668</v>
      </c>
      <c r="K386" s="347">
        <f t="shared" si="113"/>
        <v>22916.666666666668</v>
      </c>
      <c r="L386" s="347">
        <f t="shared" si="113"/>
        <v>22916.666666666668</v>
      </c>
      <c r="M386" s="347">
        <f t="shared" si="113"/>
        <v>22916.666666666668</v>
      </c>
      <c r="N386" s="347">
        <f t="shared" si="113"/>
        <v>22916.666666666668</v>
      </c>
      <c r="O386" s="347">
        <f t="shared" si="113"/>
        <v>22916.666666666668</v>
      </c>
      <c r="P386" s="343"/>
    </row>
    <row r="387" spans="1:16" s="344" customFormat="1" ht="9.1999999999999993" x14ac:dyDescent="0.15">
      <c r="A387" s="345" t="s">
        <v>947</v>
      </c>
      <c r="B387" s="346" t="s">
        <v>948</v>
      </c>
      <c r="C387" s="347">
        <f>+PE!C385</f>
        <v>0</v>
      </c>
      <c r="D387" s="347"/>
      <c r="E387" s="347"/>
      <c r="F387" s="347"/>
      <c r="G387" s="347"/>
      <c r="H387" s="347"/>
      <c r="I387" s="347"/>
      <c r="J387" s="347"/>
      <c r="K387" s="347"/>
      <c r="L387" s="347"/>
      <c r="M387" s="347"/>
      <c r="N387" s="347"/>
      <c r="O387" s="347"/>
      <c r="P387" s="343"/>
    </row>
    <row r="388" spans="1:16" s="344" customFormat="1" ht="9.1999999999999993" x14ac:dyDescent="0.15">
      <c r="A388" s="345" t="s">
        <v>949</v>
      </c>
      <c r="B388" s="346" t="s">
        <v>950</v>
      </c>
      <c r="C388" s="347">
        <f>+PE!C386</f>
        <v>210000</v>
      </c>
      <c r="D388" s="347">
        <f>+C388/12</f>
        <v>17500</v>
      </c>
      <c r="E388" s="347">
        <f>+D388</f>
        <v>17500</v>
      </c>
      <c r="F388" s="347">
        <f t="shared" ref="F388:O388" si="114">+E388</f>
        <v>17500</v>
      </c>
      <c r="G388" s="347">
        <f t="shared" si="114"/>
        <v>17500</v>
      </c>
      <c r="H388" s="347">
        <f t="shared" si="114"/>
        <v>17500</v>
      </c>
      <c r="I388" s="347">
        <f t="shared" si="114"/>
        <v>17500</v>
      </c>
      <c r="J388" s="347">
        <f t="shared" si="114"/>
        <v>17500</v>
      </c>
      <c r="K388" s="347">
        <f t="shared" si="114"/>
        <v>17500</v>
      </c>
      <c r="L388" s="347">
        <f t="shared" si="114"/>
        <v>17500</v>
      </c>
      <c r="M388" s="347">
        <f t="shared" si="114"/>
        <v>17500</v>
      </c>
      <c r="N388" s="347">
        <f t="shared" si="114"/>
        <v>17500</v>
      </c>
      <c r="O388" s="347">
        <f t="shared" si="114"/>
        <v>17500</v>
      </c>
      <c r="P388" s="343"/>
    </row>
    <row r="389" spans="1:16" s="344" customFormat="1" ht="9.1999999999999993" x14ac:dyDescent="0.15">
      <c r="A389" s="345"/>
      <c r="B389" s="346"/>
      <c r="C389" s="347"/>
      <c r="D389" s="347"/>
      <c r="E389" s="347"/>
      <c r="F389" s="347"/>
      <c r="G389" s="347"/>
      <c r="H389" s="347"/>
      <c r="I389" s="347"/>
      <c r="J389" s="347"/>
      <c r="K389" s="347"/>
      <c r="L389" s="347"/>
      <c r="M389" s="347"/>
      <c r="N389" s="347"/>
      <c r="O389" s="347"/>
      <c r="P389" s="343"/>
    </row>
    <row r="390" spans="1:16" s="344" customFormat="1" ht="9.1999999999999993" x14ac:dyDescent="0.15">
      <c r="A390" s="335" t="s">
        <v>989</v>
      </c>
      <c r="B390" s="336" t="s">
        <v>990</v>
      </c>
      <c r="C390" s="337">
        <f t="shared" ref="C390:O390" si="115">+C391+C404+C413+C418+C431+C434+C451+C470+C479</f>
        <v>2021000</v>
      </c>
      <c r="D390" s="337">
        <f t="shared" si="115"/>
        <v>168416.66666666666</v>
      </c>
      <c r="E390" s="337">
        <f t="shared" si="115"/>
        <v>168416.66666666666</v>
      </c>
      <c r="F390" s="337">
        <f t="shared" si="115"/>
        <v>168416.66666666666</v>
      </c>
      <c r="G390" s="337">
        <f t="shared" si="115"/>
        <v>168416.66666666666</v>
      </c>
      <c r="H390" s="337">
        <f t="shared" si="115"/>
        <v>168416.66666666666</v>
      </c>
      <c r="I390" s="337">
        <f t="shared" si="115"/>
        <v>168416.66666666666</v>
      </c>
      <c r="J390" s="337">
        <f t="shared" si="115"/>
        <v>168416.66666666666</v>
      </c>
      <c r="K390" s="337">
        <f t="shared" si="115"/>
        <v>168416.66666666666</v>
      </c>
      <c r="L390" s="337">
        <f t="shared" si="115"/>
        <v>168416.66666666666</v>
      </c>
      <c r="M390" s="337">
        <f t="shared" si="115"/>
        <v>168416.66666666666</v>
      </c>
      <c r="N390" s="337">
        <f t="shared" si="115"/>
        <v>168416.66666666666</v>
      </c>
      <c r="O390" s="337">
        <f t="shared" si="115"/>
        <v>168416.66666666666</v>
      </c>
      <c r="P390" s="343"/>
    </row>
    <row r="391" spans="1:16" s="344" customFormat="1" ht="9.1999999999999993" x14ac:dyDescent="0.15">
      <c r="A391" s="340" t="s">
        <v>991</v>
      </c>
      <c r="B391" s="341" t="s">
        <v>992</v>
      </c>
      <c r="C391" s="342">
        <f>SUM(C392:C403)</f>
        <v>781000</v>
      </c>
      <c r="D391" s="342">
        <f t="shared" ref="D391:O391" si="116">SUM(D392:D403)</f>
        <v>65083.333333333336</v>
      </c>
      <c r="E391" s="342">
        <f t="shared" si="116"/>
        <v>65083.333333333336</v>
      </c>
      <c r="F391" s="342">
        <f t="shared" si="116"/>
        <v>65083.333333333336</v>
      </c>
      <c r="G391" s="342">
        <f t="shared" si="116"/>
        <v>65083.333333333336</v>
      </c>
      <c r="H391" s="342">
        <f t="shared" si="116"/>
        <v>65083.333333333336</v>
      </c>
      <c r="I391" s="342">
        <f t="shared" si="116"/>
        <v>65083.333333333336</v>
      </c>
      <c r="J391" s="342">
        <f t="shared" si="116"/>
        <v>65083.333333333336</v>
      </c>
      <c r="K391" s="342">
        <f t="shared" si="116"/>
        <v>65083.333333333336</v>
      </c>
      <c r="L391" s="342">
        <f t="shared" si="116"/>
        <v>65083.333333333336</v>
      </c>
      <c r="M391" s="342">
        <f t="shared" si="116"/>
        <v>65083.333333333336</v>
      </c>
      <c r="N391" s="342">
        <f t="shared" si="116"/>
        <v>65083.333333333336</v>
      </c>
      <c r="O391" s="342">
        <f t="shared" si="116"/>
        <v>65083.333333333336</v>
      </c>
      <c r="P391" s="343"/>
    </row>
    <row r="392" spans="1:16" s="344" customFormat="1" ht="9.1999999999999993" x14ac:dyDescent="0.15">
      <c r="A392" s="345" t="s">
        <v>993</v>
      </c>
      <c r="B392" s="346" t="s">
        <v>994</v>
      </c>
      <c r="C392" s="347">
        <f>+PE!C389</f>
        <v>0</v>
      </c>
      <c r="D392" s="347"/>
      <c r="E392" s="347"/>
      <c r="F392" s="347"/>
      <c r="G392" s="347"/>
      <c r="H392" s="347"/>
      <c r="I392" s="347"/>
      <c r="J392" s="347"/>
      <c r="K392" s="347"/>
      <c r="L392" s="347"/>
      <c r="M392" s="347"/>
      <c r="N392" s="347"/>
      <c r="O392" s="347"/>
      <c r="P392" s="343"/>
    </row>
    <row r="393" spans="1:16" s="344" customFormat="1" ht="9.1999999999999993" x14ac:dyDescent="0.15">
      <c r="A393" s="345" t="s">
        <v>995</v>
      </c>
      <c r="B393" s="346" t="s">
        <v>996</v>
      </c>
      <c r="C393" s="347">
        <f>+PE!C390</f>
        <v>150000</v>
      </c>
      <c r="D393" s="347">
        <f>+C393/12</f>
        <v>12500</v>
      </c>
      <c r="E393" s="347">
        <f>+D393</f>
        <v>12500</v>
      </c>
      <c r="F393" s="347">
        <f t="shared" ref="F393:O393" si="117">+E393</f>
        <v>12500</v>
      </c>
      <c r="G393" s="347">
        <f t="shared" si="117"/>
        <v>12500</v>
      </c>
      <c r="H393" s="347">
        <f t="shared" si="117"/>
        <v>12500</v>
      </c>
      <c r="I393" s="347">
        <f t="shared" si="117"/>
        <v>12500</v>
      </c>
      <c r="J393" s="347">
        <f t="shared" si="117"/>
        <v>12500</v>
      </c>
      <c r="K393" s="347">
        <f t="shared" si="117"/>
        <v>12500</v>
      </c>
      <c r="L393" s="347">
        <f t="shared" si="117"/>
        <v>12500</v>
      </c>
      <c r="M393" s="347">
        <f t="shared" si="117"/>
        <v>12500</v>
      </c>
      <c r="N393" s="347">
        <f t="shared" si="117"/>
        <v>12500</v>
      </c>
      <c r="O393" s="347">
        <f t="shared" si="117"/>
        <v>12500</v>
      </c>
      <c r="P393" s="343"/>
    </row>
    <row r="394" spans="1:16" s="344" customFormat="1" ht="9.1999999999999993" x14ac:dyDescent="0.15">
      <c r="A394" s="345" t="s">
        <v>997</v>
      </c>
      <c r="B394" s="346" t="s">
        <v>998</v>
      </c>
      <c r="C394" s="347">
        <f>+PE!C391</f>
        <v>0</v>
      </c>
      <c r="D394" s="347"/>
      <c r="E394" s="347"/>
      <c r="F394" s="347"/>
      <c r="G394" s="347"/>
      <c r="H394" s="347"/>
      <c r="I394" s="347"/>
      <c r="J394" s="347"/>
      <c r="K394" s="347"/>
      <c r="L394" s="347"/>
      <c r="M394" s="347"/>
      <c r="N394" s="347"/>
      <c r="O394" s="347"/>
      <c r="P394" s="343"/>
    </row>
    <row r="395" spans="1:16" s="344" customFormat="1" ht="9.1999999999999993" x14ac:dyDescent="0.15">
      <c r="A395" s="345" t="s">
        <v>999</v>
      </c>
      <c r="B395" s="346" t="s">
        <v>1000</v>
      </c>
      <c r="C395" s="347">
        <f>+PE!C392</f>
        <v>100000</v>
      </c>
      <c r="D395" s="347">
        <f>+C395/12</f>
        <v>8333.3333333333339</v>
      </c>
      <c r="E395" s="347">
        <f>+D395</f>
        <v>8333.3333333333339</v>
      </c>
      <c r="F395" s="347">
        <f t="shared" ref="F395:O395" si="118">+E395</f>
        <v>8333.3333333333339</v>
      </c>
      <c r="G395" s="347">
        <f t="shared" si="118"/>
        <v>8333.3333333333339</v>
      </c>
      <c r="H395" s="347">
        <f t="shared" si="118"/>
        <v>8333.3333333333339</v>
      </c>
      <c r="I395" s="347">
        <f t="shared" si="118"/>
        <v>8333.3333333333339</v>
      </c>
      <c r="J395" s="347">
        <f t="shared" si="118"/>
        <v>8333.3333333333339</v>
      </c>
      <c r="K395" s="347">
        <f t="shared" si="118"/>
        <v>8333.3333333333339</v>
      </c>
      <c r="L395" s="347">
        <f t="shared" si="118"/>
        <v>8333.3333333333339</v>
      </c>
      <c r="M395" s="347">
        <f t="shared" si="118"/>
        <v>8333.3333333333339</v>
      </c>
      <c r="N395" s="347">
        <f t="shared" si="118"/>
        <v>8333.3333333333339</v>
      </c>
      <c r="O395" s="347">
        <f t="shared" si="118"/>
        <v>8333.3333333333339</v>
      </c>
      <c r="P395" s="343"/>
    </row>
    <row r="396" spans="1:16" s="344" customFormat="1" ht="9.1999999999999993" x14ac:dyDescent="0.15">
      <c r="A396" s="345" t="s">
        <v>1001</v>
      </c>
      <c r="B396" s="346" t="s">
        <v>1002</v>
      </c>
      <c r="C396" s="347">
        <f>+PE!C393</f>
        <v>0</v>
      </c>
      <c r="D396" s="347"/>
      <c r="E396" s="347"/>
      <c r="F396" s="347"/>
      <c r="G396" s="347"/>
      <c r="H396" s="347"/>
      <c r="I396" s="347"/>
      <c r="J396" s="347"/>
      <c r="K396" s="347"/>
      <c r="L396" s="347"/>
      <c r="M396" s="347"/>
      <c r="N396" s="347"/>
      <c r="O396" s="347"/>
      <c r="P396" s="343"/>
    </row>
    <row r="397" spans="1:16" s="344" customFormat="1" ht="9.1999999999999993" x14ac:dyDescent="0.15">
      <c r="A397" s="345" t="s">
        <v>1003</v>
      </c>
      <c r="B397" s="346" t="s">
        <v>1004</v>
      </c>
      <c r="C397" s="347">
        <f>+PE!C394</f>
        <v>0</v>
      </c>
      <c r="D397" s="347"/>
      <c r="E397" s="347"/>
      <c r="F397" s="347"/>
      <c r="G397" s="347"/>
      <c r="H397" s="347"/>
      <c r="I397" s="347"/>
      <c r="J397" s="347"/>
      <c r="K397" s="347"/>
      <c r="L397" s="347"/>
      <c r="M397" s="347"/>
      <c r="N397" s="347"/>
      <c r="O397" s="347"/>
      <c r="P397" s="343"/>
    </row>
    <row r="398" spans="1:16" s="344" customFormat="1" ht="9.1999999999999993" x14ac:dyDescent="0.15">
      <c r="A398" s="345" t="s">
        <v>1005</v>
      </c>
      <c r="B398" s="346" t="s">
        <v>1006</v>
      </c>
      <c r="C398" s="347">
        <f>+PE!C395</f>
        <v>0</v>
      </c>
      <c r="D398" s="347"/>
      <c r="E398" s="347"/>
      <c r="F398" s="347"/>
      <c r="G398" s="347"/>
      <c r="H398" s="347"/>
      <c r="I398" s="347"/>
      <c r="J398" s="347"/>
      <c r="K398" s="347"/>
      <c r="L398" s="347"/>
      <c r="M398" s="347"/>
      <c r="N398" s="347"/>
      <c r="O398" s="347"/>
      <c r="P398" s="343"/>
    </row>
    <row r="399" spans="1:16" s="344" customFormat="1" ht="9.1999999999999993" x14ac:dyDescent="0.15">
      <c r="A399" s="345" t="s">
        <v>1007</v>
      </c>
      <c r="B399" s="346" t="s">
        <v>1008</v>
      </c>
      <c r="C399" s="347">
        <f>+PE!C396</f>
        <v>0</v>
      </c>
      <c r="D399" s="348"/>
      <c r="E399" s="348"/>
      <c r="F399" s="348"/>
      <c r="G399" s="348"/>
      <c r="H399" s="348"/>
      <c r="I399" s="348"/>
      <c r="J399" s="348"/>
      <c r="K399" s="348"/>
      <c r="L399" s="348"/>
      <c r="M399" s="348"/>
      <c r="N399" s="348"/>
      <c r="O399" s="348"/>
      <c r="P399" s="343"/>
    </row>
    <row r="400" spans="1:16" s="344" customFormat="1" ht="9.1999999999999993" x14ac:dyDescent="0.15">
      <c r="A400" s="345" t="s">
        <v>1009</v>
      </c>
      <c r="B400" s="346" t="s">
        <v>1010</v>
      </c>
      <c r="C400" s="347">
        <f>+PE!C397</f>
        <v>0</v>
      </c>
      <c r="D400" s="347"/>
      <c r="E400" s="347"/>
      <c r="F400" s="347"/>
      <c r="G400" s="347"/>
      <c r="H400" s="347"/>
      <c r="I400" s="347"/>
      <c r="J400" s="347"/>
      <c r="K400" s="347"/>
      <c r="L400" s="347"/>
      <c r="M400" s="347"/>
      <c r="N400" s="347"/>
      <c r="O400" s="347"/>
      <c r="P400" s="343"/>
    </row>
    <row r="401" spans="1:16" s="344" customFormat="1" ht="9.1999999999999993" x14ac:dyDescent="0.15">
      <c r="A401" s="345" t="s">
        <v>1011</v>
      </c>
      <c r="B401" s="346" t="s">
        <v>1012</v>
      </c>
      <c r="C401" s="347">
        <f>+PE!C398</f>
        <v>285000</v>
      </c>
      <c r="D401" s="347">
        <f>+C401/12</f>
        <v>23750</v>
      </c>
      <c r="E401" s="347">
        <f>+D401</f>
        <v>23750</v>
      </c>
      <c r="F401" s="347">
        <f t="shared" ref="F401:O401" si="119">+E401</f>
        <v>23750</v>
      </c>
      <c r="G401" s="347">
        <f t="shared" si="119"/>
        <v>23750</v>
      </c>
      <c r="H401" s="347">
        <f t="shared" si="119"/>
        <v>23750</v>
      </c>
      <c r="I401" s="347">
        <f t="shared" si="119"/>
        <v>23750</v>
      </c>
      <c r="J401" s="347">
        <f t="shared" si="119"/>
        <v>23750</v>
      </c>
      <c r="K401" s="347">
        <f t="shared" si="119"/>
        <v>23750</v>
      </c>
      <c r="L401" s="347">
        <f t="shared" si="119"/>
        <v>23750</v>
      </c>
      <c r="M401" s="347">
        <f t="shared" si="119"/>
        <v>23750</v>
      </c>
      <c r="N401" s="347">
        <f t="shared" si="119"/>
        <v>23750</v>
      </c>
      <c r="O401" s="347">
        <f t="shared" si="119"/>
        <v>23750</v>
      </c>
      <c r="P401" s="343"/>
    </row>
    <row r="402" spans="1:16" s="344" customFormat="1" ht="9.1999999999999993" x14ac:dyDescent="0.15">
      <c r="A402" s="345" t="s">
        <v>1013</v>
      </c>
      <c r="B402" s="346" t="s">
        <v>1014</v>
      </c>
      <c r="C402" s="347">
        <f>+PE!C399</f>
        <v>0</v>
      </c>
      <c r="D402" s="347"/>
      <c r="E402" s="347"/>
      <c r="F402" s="347"/>
      <c r="G402" s="347"/>
      <c r="H402" s="347"/>
      <c r="I402" s="347"/>
      <c r="J402" s="347"/>
      <c r="K402" s="347"/>
      <c r="L402" s="347"/>
      <c r="M402" s="347"/>
      <c r="N402" s="347"/>
      <c r="O402" s="347"/>
      <c r="P402" s="343"/>
    </row>
    <row r="403" spans="1:16" s="344" customFormat="1" ht="9.1999999999999993" x14ac:dyDescent="0.15">
      <c r="A403" s="345" t="s">
        <v>1015</v>
      </c>
      <c r="B403" s="346" t="s">
        <v>1016</v>
      </c>
      <c r="C403" s="347">
        <f>+PE!C400</f>
        <v>246000</v>
      </c>
      <c r="D403" s="347">
        <f>+C403/12</f>
        <v>20500</v>
      </c>
      <c r="E403" s="347">
        <f>+D403</f>
        <v>20500</v>
      </c>
      <c r="F403" s="347">
        <f t="shared" ref="F403:O403" si="120">+E403</f>
        <v>20500</v>
      </c>
      <c r="G403" s="347">
        <f t="shared" si="120"/>
        <v>20500</v>
      </c>
      <c r="H403" s="347">
        <f t="shared" si="120"/>
        <v>20500</v>
      </c>
      <c r="I403" s="347">
        <f t="shared" si="120"/>
        <v>20500</v>
      </c>
      <c r="J403" s="347">
        <f t="shared" si="120"/>
        <v>20500</v>
      </c>
      <c r="K403" s="347">
        <f t="shared" si="120"/>
        <v>20500</v>
      </c>
      <c r="L403" s="347">
        <f t="shared" si="120"/>
        <v>20500</v>
      </c>
      <c r="M403" s="347">
        <f t="shared" si="120"/>
        <v>20500</v>
      </c>
      <c r="N403" s="347">
        <f t="shared" si="120"/>
        <v>20500</v>
      </c>
      <c r="O403" s="347">
        <f t="shared" si="120"/>
        <v>20500</v>
      </c>
      <c r="P403" s="343"/>
    </row>
    <row r="404" spans="1:16" s="344" customFormat="1" ht="9.1999999999999993" x14ac:dyDescent="0.15">
      <c r="A404" s="340" t="s">
        <v>1017</v>
      </c>
      <c r="B404" s="341" t="s">
        <v>1018</v>
      </c>
      <c r="C404" s="342">
        <f>SUM(C405:C412)</f>
        <v>400000</v>
      </c>
      <c r="D404" s="342">
        <f t="shared" ref="D404:O404" si="121">SUM(D405:D412)</f>
        <v>33333.333333333336</v>
      </c>
      <c r="E404" s="342">
        <f t="shared" si="121"/>
        <v>33333.333333333336</v>
      </c>
      <c r="F404" s="342">
        <f t="shared" si="121"/>
        <v>33333.333333333336</v>
      </c>
      <c r="G404" s="342">
        <f t="shared" si="121"/>
        <v>33333.333333333336</v>
      </c>
      <c r="H404" s="342">
        <f t="shared" si="121"/>
        <v>33333.333333333336</v>
      </c>
      <c r="I404" s="342">
        <f t="shared" si="121"/>
        <v>33333.333333333336</v>
      </c>
      <c r="J404" s="342">
        <f t="shared" si="121"/>
        <v>33333.333333333336</v>
      </c>
      <c r="K404" s="342">
        <f t="shared" si="121"/>
        <v>33333.333333333336</v>
      </c>
      <c r="L404" s="342">
        <f t="shared" si="121"/>
        <v>33333.333333333336</v>
      </c>
      <c r="M404" s="342">
        <f t="shared" si="121"/>
        <v>33333.333333333336</v>
      </c>
      <c r="N404" s="342">
        <f t="shared" si="121"/>
        <v>33333.333333333336</v>
      </c>
      <c r="O404" s="342">
        <f t="shared" si="121"/>
        <v>33333.333333333336</v>
      </c>
      <c r="P404" s="343"/>
    </row>
    <row r="405" spans="1:16" s="344" customFormat="1" ht="9.1999999999999993" x14ac:dyDescent="0.15">
      <c r="A405" s="345" t="s">
        <v>1019</v>
      </c>
      <c r="B405" s="346" t="s">
        <v>1020</v>
      </c>
      <c r="C405" s="347">
        <f>+PE!C402</f>
        <v>0</v>
      </c>
      <c r="D405" s="347"/>
      <c r="E405" s="347"/>
      <c r="F405" s="347"/>
      <c r="G405" s="347"/>
      <c r="H405" s="347"/>
      <c r="I405" s="347"/>
      <c r="J405" s="347"/>
      <c r="K405" s="347"/>
      <c r="L405" s="347"/>
      <c r="M405" s="347"/>
      <c r="N405" s="347"/>
      <c r="O405" s="347"/>
      <c r="P405" s="343"/>
    </row>
    <row r="406" spans="1:16" s="344" customFormat="1" ht="9.1999999999999993" x14ac:dyDescent="0.15">
      <c r="A406" s="345" t="s">
        <v>1021</v>
      </c>
      <c r="B406" s="346" t="s">
        <v>1022</v>
      </c>
      <c r="C406" s="347">
        <f>+PE!C403</f>
        <v>180000</v>
      </c>
      <c r="D406" s="347">
        <f>+C406/12</f>
        <v>15000</v>
      </c>
      <c r="E406" s="347">
        <f>+D406</f>
        <v>15000</v>
      </c>
      <c r="F406" s="347">
        <f t="shared" ref="F406:O406" si="122">+E406</f>
        <v>15000</v>
      </c>
      <c r="G406" s="347">
        <f t="shared" si="122"/>
        <v>15000</v>
      </c>
      <c r="H406" s="347">
        <f t="shared" si="122"/>
        <v>15000</v>
      </c>
      <c r="I406" s="347">
        <f t="shared" si="122"/>
        <v>15000</v>
      </c>
      <c r="J406" s="347">
        <f t="shared" si="122"/>
        <v>15000</v>
      </c>
      <c r="K406" s="347">
        <f t="shared" si="122"/>
        <v>15000</v>
      </c>
      <c r="L406" s="347">
        <f t="shared" si="122"/>
        <v>15000</v>
      </c>
      <c r="M406" s="347">
        <f t="shared" si="122"/>
        <v>15000</v>
      </c>
      <c r="N406" s="347">
        <f t="shared" si="122"/>
        <v>15000</v>
      </c>
      <c r="O406" s="347">
        <f t="shared" si="122"/>
        <v>15000</v>
      </c>
      <c r="P406" s="343"/>
    </row>
    <row r="407" spans="1:16" s="344" customFormat="1" ht="9.1999999999999993" x14ac:dyDescent="0.15">
      <c r="A407" s="345" t="s">
        <v>1023</v>
      </c>
      <c r="B407" s="346" t="s">
        <v>1024</v>
      </c>
      <c r="C407" s="347">
        <f>+PE!C404</f>
        <v>0</v>
      </c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  <c r="O407" s="347"/>
      <c r="P407" s="343"/>
    </row>
    <row r="408" spans="1:16" s="344" customFormat="1" ht="9.1999999999999993" x14ac:dyDescent="0.15">
      <c r="A408" s="345" t="s">
        <v>1025</v>
      </c>
      <c r="B408" s="346" t="s">
        <v>1026</v>
      </c>
      <c r="C408" s="347">
        <f>+PE!C405</f>
        <v>0</v>
      </c>
      <c r="D408" s="347"/>
      <c r="E408" s="347"/>
      <c r="F408" s="347"/>
      <c r="G408" s="347"/>
      <c r="H408" s="347"/>
      <c r="I408" s="347"/>
      <c r="J408" s="347"/>
      <c r="K408" s="347"/>
      <c r="L408" s="347"/>
      <c r="M408" s="347"/>
      <c r="N408" s="347"/>
      <c r="O408" s="347"/>
      <c r="P408" s="343"/>
    </row>
    <row r="409" spans="1:16" s="344" customFormat="1" ht="9.1999999999999993" x14ac:dyDescent="0.15">
      <c r="A409" s="345" t="s">
        <v>1027</v>
      </c>
      <c r="B409" s="346" t="s">
        <v>1028</v>
      </c>
      <c r="C409" s="347">
        <f>+PE!C406</f>
        <v>0</v>
      </c>
      <c r="D409" s="347"/>
      <c r="E409" s="347"/>
      <c r="F409" s="347"/>
      <c r="G409" s="347"/>
      <c r="H409" s="347"/>
      <c r="I409" s="347"/>
      <c r="J409" s="347"/>
      <c r="K409" s="347"/>
      <c r="L409" s="347"/>
      <c r="M409" s="347"/>
      <c r="N409" s="347"/>
      <c r="O409" s="347"/>
      <c r="P409" s="343"/>
    </row>
    <row r="410" spans="1:16" s="344" customFormat="1" ht="9.1999999999999993" x14ac:dyDescent="0.15">
      <c r="A410" s="345" t="s">
        <v>1029</v>
      </c>
      <c r="B410" s="346" t="s">
        <v>1030</v>
      </c>
      <c r="C410" s="347">
        <f>+PE!C407</f>
        <v>100000</v>
      </c>
      <c r="D410" s="347">
        <f>+C410/12</f>
        <v>8333.3333333333339</v>
      </c>
      <c r="E410" s="347">
        <f>+D410</f>
        <v>8333.3333333333339</v>
      </c>
      <c r="F410" s="347">
        <f t="shared" ref="F410:O410" si="123">+E410</f>
        <v>8333.3333333333339</v>
      </c>
      <c r="G410" s="347">
        <f t="shared" si="123"/>
        <v>8333.3333333333339</v>
      </c>
      <c r="H410" s="347">
        <f t="shared" si="123"/>
        <v>8333.3333333333339</v>
      </c>
      <c r="I410" s="347">
        <f t="shared" si="123"/>
        <v>8333.3333333333339</v>
      </c>
      <c r="J410" s="347">
        <f t="shared" si="123"/>
        <v>8333.3333333333339</v>
      </c>
      <c r="K410" s="347">
        <f t="shared" si="123"/>
        <v>8333.3333333333339</v>
      </c>
      <c r="L410" s="347">
        <f t="shared" si="123"/>
        <v>8333.3333333333339</v>
      </c>
      <c r="M410" s="347">
        <f t="shared" si="123"/>
        <v>8333.3333333333339</v>
      </c>
      <c r="N410" s="347">
        <f t="shared" si="123"/>
        <v>8333.3333333333339</v>
      </c>
      <c r="O410" s="347">
        <f t="shared" si="123"/>
        <v>8333.3333333333339</v>
      </c>
      <c r="P410" s="343"/>
    </row>
    <row r="411" spans="1:16" s="344" customFormat="1" ht="9.1999999999999993" x14ac:dyDescent="0.15">
      <c r="A411" s="345" t="s">
        <v>1031</v>
      </c>
      <c r="B411" s="346" t="s">
        <v>1032</v>
      </c>
      <c r="C411" s="347">
        <f>+PE!C408</f>
        <v>0</v>
      </c>
      <c r="D411" s="347"/>
      <c r="E411" s="347"/>
      <c r="F411" s="347"/>
      <c r="G411" s="347"/>
      <c r="H411" s="347"/>
      <c r="I411" s="347"/>
      <c r="J411" s="347"/>
      <c r="K411" s="347"/>
      <c r="L411" s="347"/>
      <c r="M411" s="347"/>
      <c r="N411" s="347"/>
      <c r="O411" s="347"/>
      <c r="P411" s="343"/>
    </row>
    <row r="412" spans="1:16" s="344" customFormat="1" ht="9.1999999999999993" x14ac:dyDescent="0.15">
      <c r="A412" s="345" t="s">
        <v>1033</v>
      </c>
      <c r="B412" s="346" t="s">
        <v>1034</v>
      </c>
      <c r="C412" s="347">
        <f>+PE!C409</f>
        <v>120000</v>
      </c>
      <c r="D412" s="347">
        <f>+C412/12</f>
        <v>10000</v>
      </c>
      <c r="E412" s="347">
        <f>+D412</f>
        <v>10000</v>
      </c>
      <c r="F412" s="347">
        <f t="shared" ref="F412:O412" si="124">+E412</f>
        <v>10000</v>
      </c>
      <c r="G412" s="347">
        <f t="shared" si="124"/>
        <v>10000</v>
      </c>
      <c r="H412" s="347">
        <f t="shared" si="124"/>
        <v>10000</v>
      </c>
      <c r="I412" s="347">
        <f t="shared" si="124"/>
        <v>10000</v>
      </c>
      <c r="J412" s="347">
        <f t="shared" si="124"/>
        <v>10000</v>
      </c>
      <c r="K412" s="347">
        <f t="shared" si="124"/>
        <v>10000</v>
      </c>
      <c r="L412" s="347">
        <f t="shared" si="124"/>
        <v>10000</v>
      </c>
      <c r="M412" s="347">
        <f t="shared" si="124"/>
        <v>10000</v>
      </c>
      <c r="N412" s="347">
        <f t="shared" si="124"/>
        <v>10000</v>
      </c>
      <c r="O412" s="347">
        <f t="shared" si="124"/>
        <v>10000</v>
      </c>
      <c r="P412" s="343"/>
    </row>
    <row r="413" spans="1:16" s="344" customFormat="1" ht="9.1999999999999993" x14ac:dyDescent="0.15">
      <c r="A413" s="340" t="s">
        <v>1035</v>
      </c>
      <c r="B413" s="341" t="s">
        <v>1036</v>
      </c>
      <c r="C413" s="342">
        <v>0</v>
      </c>
      <c r="D413" s="342">
        <v>0</v>
      </c>
      <c r="E413" s="342">
        <v>0</v>
      </c>
      <c r="F413" s="342">
        <v>0</v>
      </c>
      <c r="G413" s="342">
        <v>0</v>
      </c>
      <c r="H413" s="342">
        <v>0</v>
      </c>
      <c r="I413" s="342">
        <v>0</v>
      </c>
      <c r="J413" s="342">
        <v>0</v>
      </c>
      <c r="K413" s="342">
        <v>0</v>
      </c>
      <c r="L413" s="342">
        <v>0</v>
      </c>
      <c r="M413" s="342">
        <v>0</v>
      </c>
      <c r="N413" s="342">
        <v>0</v>
      </c>
      <c r="O413" s="342">
        <v>0</v>
      </c>
      <c r="P413" s="343"/>
    </row>
    <row r="414" spans="1:16" s="344" customFormat="1" ht="9.1999999999999993" x14ac:dyDescent="0.15">
      <c r="A414" s="345" t="s">
        <v>1037</v>
      </c>
      <c r="B414" s="346" t="s">
        <v>1038</v>
      </c>
      <c r="C414" s="347">
        <f>+PE!C411</f>
        <v>0</v>
      </c>
      <c r="D414" s="347"/>
      <c r="E414" s="347"/>
      <c r="F414" s="347"/>
      <c r="G414" s="347"/>
      <c r="H414" s="347"/>
      <c r="I414" s="347"/>
      <c r="J414" s="347"/>
      <c r="K414" s="347"/>
      <c r="L414" s="347"/>
      <c r="M414" s="347"/>
      <c r="N414" s="347"/>
      <c r="O414" s="347"/>
      <c r="P414" s="343"/>
    </row>
    <row r="415" spans="1:16" s="344" customFormat="1" ht="9.1999999999999993" x14ac:dyDescent="0.15">
      <c r="A415" s="345" t="s">
        <v>1039</v>
      </c>
      <c r="B415" s="346" t="s">
        <v>1040</v>
      </c>
      <c r="C415" s="347">
        <f>+PE!C412</f>
        <v>0</v>
      </c>
      <c r="D415" s="347"/>
      <c r="E415" s="347"/>
      <c r="F415" s="347"/>
      <c r="G415" s="347"/>
      <c r="H415" s="347"/>
      <c r="I415" s="347"/>
      <c r="J415" s="347"/>
      <c r="K415" s="347"/>
      <c r="L415" s="347"/>
      <c r="M415" s="347"/>
      <c r="N415" s="347"/>
      <c r="O415" s="347"/>
      <c r="P415" s="343"/>
    </row>
    <row r="416" spans="1:16" s="344" customFormat="1" ht="9.1999999999999993" x14ac:dyDescent="0.15">
      <c r="A416" s="345" t="s">
        <v>1041</v>
      </c>
      <c r="B416" s="346" t="s">
        <v>1042</v>
      </c>
      <c r="C416" s="347">
        <f>+PE!C413</f>
        <v>0</v>
      </c>
      <c r="D416" s="347"/>
      <c r="E416" s="347"/>
      <c r="F416" s="347"/>
      <c r="G416" s="347"/>
      <c r="H416" s="347"/>
      <c r="I416" s="347"/>
      <c r="J416" s="347"/>
      <c r="K416" s="347"/>
      <c r="L416" s="347"/>
      <c r="M416" s="347"/>
      <c r="N416" s="347"/>
      <c r="O416" s="347"/>
      <c r="P416" s="343"/>
    </row>
    <row r="417" spans="1:16" s="344" customFormat="1" ht="9.1999999999999993" x14ac:dyDescent="0.15">
      <c r="A417" s="345" t="s">
        <v>1043</v>
      </c>
      <c r="B417" s="346" t="s">
        <v>1044</v>
      </c>
      <c r="C417" s="347">
        <f>+PE!C414</f>
        <v>0</v>
      </c>
      <c r="D417" s="347"/>
      <c r="E417" s="347"/>
      <c r="F417" s="347"/>
      <c r="G417" s="347"/>
      <c r="H417" s="347"/>
      <c r="I417" s="347"/>
      <c r="J417" s="347"/>
      <c r="K417" s="347"/>
      <c r="L417" s="347"/>
      <c r="M417" s="347"/>
      <c r="N417" s="347"/>
      <c r="O417" s="347"/>
      <c r="P417" s="343"/>
    </row>
    <row r="418" spans="1:16" s="344" customFormat="1" ht="9.1999999999999993" x14ac:dyDescent="0.15">
      <c r="A418" s="340" t="s">
        <v>1045</v>
      </c>
      <c r="B418" s="341" t="s">
        <v>24</v>
      </c>
      <c r="C418" s="342">
        <f>SUM(C419:C430)</f>
        <v>460000</v>
      </c>
      <c r="D418" s="342">
        <f t="shared" ref="D418:O418" si="125">SUM(D419:D430)</f>
        <v>38333.333333333336</v>
      </c>
      <c r="E418" s="342">
        <f t="shared" si="125"/>
        <v>38333.333333333336</v>
      </c>
      <c r="F418" s="342">
        <f t="shared" si="125"/>
        <v>38333.333333333336</v>
      </c>
      <c r="G418" s="342">
        <f t="shared" si="125"/>
        <v>38333.333333333336</v>
      </c>
      <c r="H418" s="342">
        <f t="shared" si="125"/>
        <v>38333.333333333336</v>
      </c>
      <c r="I418" s="342">
        <f t="shared" si="125"/>
        <v>38333.333333333336</v>
      </c>
      <c r="J418" s="342">
        <f t="shared" si="125"/>
        <v>38333.333333333336</v>
      </c>
      <c r="K418" s="342">
        <f t="shared" si="125"/>
        <v>38333.333333333336</v>
      </c>
      <c r="L418" s="342">
        <f t="shared" si="125"/>
        <v>38333.333333333336</v>
      </c>
      <c r="M418" s="342">
        <f t="shared" si="125"/>
        <v>38333.333333333336</v>
      </c>
      <c r="N418" s="342">
        <f t="shared" si="125"/>
        <v>38333.333333333336</v>
      </c>
      <c r="O418" s="342">
        <f t="shared" si="125"/>
        <v>38333.333333333336</v>
      </c>
      <c r="P418" s="343"/>
    </row>
    <row r="419" spans="1:16" s="344" customFormat="1" ht="9.1999999999999993" x14ac:dyDescent="0.15">
      <c r="A419" s="345" t="s">
        <v>1046</v>
      </c>
      <c r="B419" s="346" t="s">
        <v>1047</v>
      </c>
      <c r="C419" s="347">
        <f>+PE!C416</f>
        <v>0</v>
      </c>
      <c r="D419" s="347"/>
      <c r="E419" s="347"/>
      <c r="F419" s="347"/>
      <c r="G419" s="347"/>
      <c r="H419" s="347"/>
      <c r="I419" s="347"/>
      <c r="J419" s="347"/>
      <c r="K419" s="347"/>
      <c r="L419" s="347"/>
      <c r="M419" s="347"/>
      <c r="N419" s="347"/>
      <c r="O419" s="347"/>
      <c r="P419" s="343"/>
    </row>
    <row r="420" spans="1:16" s="344" customFormat="1" ht="9.1999999999999993" x14ac:dyDescent="0.15">
      <c r="A420" s="345" t="s">
        <v>1048</v>
      </c>
      <c r="B420" s="346" t="s">
        <v>1049</v>
      </c>
      <c r="C420" s="347">
        <f>+PE!C417</f>
        <v>460000</v>
      </c>
      <c r="D420" s="347">
        <f>+C420/12</f>
        <v>38333.333333333336</v>
      </c>
      <c r="E420" s="347">
        <f>+D420</f>
        <v>38333.333333333336</v>
      </c>
      <c r="F420" s="347">
        <f t="shared" ref="F420:O420" si="126">+E420</f>
        <v>38333.333333333336</v>
      </c>
      <c r="G420" s="347">
        <f t="shared" si="126"/>
        <v>38333.333333333336</v>
      </c>
      <c r="H420" s="347">
        <f t="shared" si="126"/>
        <v>38333.333333333336</v>
      </c>
      <c r="I420" s="347">
        <f t="shared" si="126"/>
        <v>38333.333333333336</v>
      </c>
      <c r="J420" s="347">
        <f t="shared" si="126"/>
        <v>38333.333333333336</v>
      </c>
      <c r="K420" s="347">
        <f t="shared" si="126"/>
        <v>38333.333333333336</v>
      </c>
      <c r="L420" s="347">
        <f t="shared" si="126"/>
        <v>38333.333333333336</v>
      </c>
      <c r="M420" s="347">
        <f t="shared" si="126"/>
        <v>38333.333333333336</v>
      </c>
      <c r="N420" s="347">
        <f t="shared" si="126"/>
        <v>38333.333333333336</v>
      </c>
      <c r="O420" s="347">
        <f t="shared" si="126"/>
        <v>38333.333333333336</v>
      </c>
      <c r="P420" s="343"/>
    </row>
    <row r="421" spans="1:16" s="344" customFormat="1" ht="9.1999999999999993" x14ac:dyDescent="0.15">
      <c r="A421" s="345" t="s">
        <v>1050</v>
      </c>
      <c r="B421" s="346" t="s">
        <v>1051</v>
      </c>
      <c r="C421" s="347">
        <f>+PE!C418</f>
        <v>0</v>
      </c>
      <c r="D421" s="347"/>
      <c r="E421" s="347"/>
      <c r="F421" s="347"/>
      <c r="G421" s="347"/>
      <c r="H421" s="347"/>
      <c r="I421" s="347"/>
      <c r="J421" s="347"/>
      <c r="K421" s="347"/>
      <c r="L421" s="347"/>
      <c r="M421" s="347"/>
      <c r="N421" s="347"/>
      <c r="O421" s="347"/>
      <c r="P421" s="343"/>
    </row>
    <row r="422" spans="1:16" s="344" customFormat="1" ht="9.1999999999999993" x14ac:dyDescent="0.15">
      <c r="A422" s="345" t="s">
        <v>1052</v>
      </c>
      <c r="B422" s="346" t="s">
        <v>1053</v>
      </c>
      <c r="C422" s="347">
        <f>+PE!C419</f>
        <v>0</v>
      </c>
      <c r="D422" s="348"/>
      <c r="E422" s="348"/>
      <c r="F422" s="348"/>
      <c r="G422" s="348"/>
      <c r="H422" s="348"/>
      <c r="I422" s="348"/>
      <c r="J422" s="348"/>
      <c r="K422" s="348"/>
      <c r="L422" s="348"/>
      <c r="M422" s="348"/>
      <c r="N422" s="348"/>
      <c r="O422" s="348"/>
      <c r="P422" s="343"/>
    </row>
    <row r="423" spans="1:16" s="344" customFormat="1" ht="9.1999999999999993" x14ac:dyDescent="0.15">
      <c r="A423" s="345" t="s">
        <v>1054</v>
      </c>
      <c r="B423" s="346" t="s">
        <v>1055</v>
      </c>
      <c r="C423" s="347">
        <f>+PE!C420</f>
        <v>0</v>
      </c>
      <c r="D423" s="347"/>
      <c r="E423" s="347"/>
      <c r="F423" s="347"/>
      <c r="G423" s="347"/>
      <c r="H423" s="347"/>
      <c r="I423" s="347"/>
      <c r="J423" s="347"/>
      <c r="K423" s="347"/>
      <c r="L423" s="347"/>
      <c r="M423" s="347"/>
      <c r="N423" s="347"/>
      <c r="O423" s="347"/>
      <c r="P423" s="343"/>
    </row>
    <row r="424" spans="1:16" s="344" customFormat="1" ht="9.1999999999999993" x14ac:dyDescent="0.15">
      <c r="A424" s="345" t="s">
        <v>1056</v>
      </c>
      <c r="B424" s="346" t="s">
        <v>1057</v>
      </c>
      <c r="C424" s="347">
        <f>+PE!C421</f>
        <v>0</v>
      </c>
      <c r="D424" s="347"/>
      <c r="E424" s="347"/>
      <c r="F424" s="347"/>
      <c r="G424" s="347"/>
      <c r="H424" s="347"/>
      <c r="I424" s="347"/>
      <c r="J424" s="347"/>
      <c r="K424" s="347"/>
      <c r="L424" s="347"/>
      <c r="M424" s="347"/>
      <c r="N424" s="347"/>
      <c r="O424" s="347"/>
      <c r="P424" s="343"/>
    </row>
    <row r="425" spans="1:16" s="344" customFormat="1" ht="9.1999999999999993" x14ac:dyDescent="0.15">
      <c r="A425" s="345" t="s">
        <v>1058</v>
      </c>
      <c r="B425" s="346" t="s">
        <v>1059</v>
      </c>
      <c r="C425" s="347">
        <f>+PE!C422</f>
        <v>0</v>
      </c>
      <c r="D425" s="348"/>
      <c r="E425" s="348"/>
      <c r="F425" s="348"/>
      <c r="G425" s="348"/>
      <c r="H425" s="348"/>
      <c r="I425" s="348"/>
      <c r="J425" s="348"/>
      <c r="K425" s="348"/>
      <c r="L425" s="348"/>
      <c r="M425" s="348"/>
      <c r="N425" s="348"/>
      <c r="O425" s="348"/>
      <c r="P425" s="343"/>
    </row>
    <row r="426" spans="1:16" s="344" customFormat="1" ht="9.1999999999999993" x14ac:dyDescent="0.15">
      <c r="A426" s="345" t="s">
        <v>1060</v>
      </c>
      <c r="B426" s="346" t="s">
        <v>1061</v>
      </c>
      <c r="C426" s="347">
        <f>+PE!C423</f>
        <v>0</v>
      </c>
      <c r="D426" s="347"/>
      <c r="E426" s="347"/>
      <c r="F426" s="347"/>
      <c r="G426" s="347"/>
      <c r="H426" s="347"/>
      <c r="I426" s="347"/>
      <c r="J426" s="347"/>
      <c r="K426" s="347"/>
      <c r="L426" s="347"/>
      <c r="M426" s="347"/>
      <c r="N426" s="347"/>
      <c r="O426" s="347"/>
      <c r="P426" s="343"/>
    </row>
    <row r="427" spans="1:16" s="344" customFormat="1" ht="9.1999999999999993" x14ac:dyDescent="0.15">
      <c r="A427" s="345" t="s">
        <v>1062</v>
      </c>
      <c r="B427" s="346" t="s">
        <v>1063</v>
      </c>
      <c r="C427" s="347">
        <f>+PE!C424</f>
        <v>0</v>
      </c>
      <c r="D427" s="347"/>
      <c r="E427" s="347"/>
      <c r="F427" s="347"/>
      <c r="G427" s="347"/>
      <c r="H427" s="347"/>
      <c r="I427" s="347"/>
      <c r="J427" s="347"/>
      <c r="K427" s="347"/>
      <c r="L427" s="347"/>
      <c r="M427" s="347"/>
      <c r="N427" s="347"/>
      <c r="O427" s="347"/>
      <c r="P427" s="343"/>
    </row>
    <row r="428" spans="1:16" s="344" customFormat="1" ht="9.1999999999999993" x14ac:dyDescent="0.15">
      <c r="A428" s="345" t="s">
        <v>1064</v>
      </c>
      <c r="B428" s="346" t="s">
        <v>1065</v>
      </c>
      <c r="C428" s="347">
        <f>+PE!C425</f>
        <v>0</v>
      </c>
      <c r="D428" s="348"/>
      <c r="E428" s="348"/>
      <c r="F428" s="348"/>
      <c r="G428" s="348"/>
      <c r="H428" s="348"/>
      <c r="I428" s="348"/>
      <c r="J428" s="348"/>
      <c r="K428" s="348"/>
      <c r="L428" s="348"/>
      <c r="M428" s="348"/>
      <c r="N428" s="348"/>
      <c r="O428" s="348"/>
      <c r="P428" s="343"/>
    </row>
    <row r="429" spans="1:16" s="344" customFormat="1" ht="9.1999999999999993" x14ac:dyDescent="0.15">
      <c r="A429" s="345" t="s">
        <v>1066</v>
      </c>
      <c r="B429" s="346" t="s">
        <v>1067</v>
      </c>
      <c r="C429" s="347">
        <f>+PE!C426</f>
        <v>0</v>
      </c>
      <c r="D429" s="347"/>
      <c r="E429" s="347"/>
      <c r="F429" s="347"/>
      <c r="G429" s="347"/>
      <c r="H429" s="347"/>
      <c r="I429" s="347"/>
      <c r="J429" s="347"/>
      <c r="K429" s="347"/>
      <c r="L429" s="347"/>
      <c r="M429" s="347"/>
      <c r="N429" s="347"/>
      <c r="O429" s="347"/>
      <c r="P429" s="343"/>
    </row>
    <row r="430" spans="1:16" s="344" customFormat="1" ht="9.1999999999999993" x14ac:dyDescent="0.15">
      <c r="A430" s="345" t="s">
        <v>1068</v>
      </c>
      <c r="B430" s="346" t="s">
        <v>1069</v>
      </c>
      <c r="C430" s="347">
        <f>+PE!C427</f>
        <v>0</v>
      </c>
      <c r="D430" s="348"/>
      <c r="E430" s="348"/>
      <c r="F430" s="348"/>
      <c r="G430" s="348"/>
      <c r="H430" s="348"/>
      <c r="I430" s="348"/>
      <c r="J430" s="348"/>
      <c r="K430" s="348"/>
      <c r="L430" s="348"/>
      <c r="M430" s="348"/>
      <c r="N430" s="348"/>
      <c r="O430" s="348"/>
      <c r="P430" s="343"/>
    </row>
    <row r="431" spans="1:16" s="344" customFormat="1" ht="9.1999999999999993" x14ac:dyDescent="0.15">
      <c r="A431" s="340" t="s">
        <v>1070</v>
      </c>
      <c r="B431" s="341" t="s">
        <v>1071</v>
      </c>
      <c r="C431" s="342">
        <f>+C433</f>
        <v>0</v>
      </c>
      <c r="D431" s="342">
        <f t="shared" ref="D431:O431" si="127">+D433</f>
        <v>0</v>
      </c>
      <c r="E431" s="342">
        <f t="shared" si="127"/>
        <v>0</v>
      </c>
      <c r="F431" s="342">
        <f t="shared" si="127"/>
        <v>0</v>
      </c>
      <c r="G431" s="342">
        <f t="shared" si="127"/>
        <v>0</v>
      </c>
      <c r="H431" s="342">
        <f t="shared" si="127"/>
        <v>0</v>
      </c>
      <c r="I431" s="342">
        <f t="shared" si="127"/>
        <v>0</v>
      </c>
      <c r="J431" s="342">
        <f t="shared" si="127"/>
        <v>0</v>
      </c>
      <c r="K431" s="342">
        <f t="shared" si="127"/>
        <v>0</v>
      </c>
      <c r="L431" s="342">
        <f t="shared" si="127"/>
        <v>0</v>
      </c>
      <c r="M431" s="342">
        <f t="shared" si="127"/>
        <v>0</v>
      </c>
      <c r="N431" s="342">
        <f t="shared" si="127"/>
        <v>0</v>
      </c>
      <c r="O431" s="342">
        <f t="shared" si="127"/>
        <v>0</v>
      </c>
      <c r="P431" s="343"/>
    </row>
    <row r="432" spans="1:16" s="344" customFormat="1" ht="9.1999999999999993" x14ac:dyDescent="0.15">
      <c r="A432" s="345" t="s">
        <v>1072</v>
      </c>
      <c r="B432" s="346" t="s">
        <v>25</v>
      </c>
      <c r="C432" s="347"/>
      <c r="D432" s="347"/>
      <c r="E432" s="347"/>
      <c r="F432" s="347"/>
      <c r="G432" s="347"/>
      <c r="H432" s="347"/>
      <c r="I432" s="347"/>
      <c r="J432" s="347"/>
      <c r="K432" s="347"/>
      <c r="L432" s="347"/>
      <c r="M432" s="347"/>
      <c r="N432" s="347"/>
      <c r="O432" s="347"/>
      <c r="P432" s="343"/>
    </row>
    <row r="433" spans="1:16" s="344" customFormat="1" ht="9.1999999999999993" x14ac:dyDescent="0.15">
      <c r="A433" s="345" t="s">
        <v>1073</v>
      </c>
      <c r="B433" s="346" t="s">
        <v>1074</v>
      </c>
      <c r="C433" s="347">
        <f>+PE!C430</f>
        <v>0</v>
      </c>
      <c r="D433" s="347">
        <f>+C433/12</f>
        <v>0</v>
      </c>
      <c r="E433" s="347">
        <f>+D433</f>
        <v>0</v>
      </c>
      <c r="F433" s="347">
        <f t="shared" ref="F433:O433" si="128">+E433</f>
        <v>0</v>
      </c>
      <c r="G433" s="347">
        <f t="shared" si="128"/>
        <v>0</v>
      </c>
      <c r="H433" s="347">
        <f t="shared" si="128"/>
        <v>0</v>
      </c>
      <c r="I433" s="347">
        <f t="shared" si="128"/>
        <v>0</v>
      </c>
      <c r="J433" s="347">
        <f t="shared" si="128"/>
        <v>0</v>
      </c>
      <c r="K433" s="347">
        <f t="shared" si="128"/>
        <v>0</v>
      </c>
      <c r="L433" s="347">
        <f t="shared" si="128"/>
        <v>0</v>
      </c>
      <c r="M433" s="347">
        <f t="shared" si="128"/>
        <v>0</v>
      </c>
      <c r="N433" s="347">
        <f t="shared" si="128"/>
        <v>0</v>
      </c>
      <c r="O433" s="347">
        <f t="shared" si="128"/>
        <v>0</v>
      </c>
      <c r="P433" s="343"/>
    </row>
    <row r="434" spans="1:16" s="344" customFormat="1" ht="9.1999999999999993" x14ac:dyDescent="0.15">
      <c r="A434" s="340" t="s">
        <v>1075</v>
      </c>
      <c r="B434" s="341" t="s">
        <v>1076</v>
      </c>
      <c r="C434" s="342">
        <f>SUM(C435:C450)</f>
        <v>300000</v>
      </c>
      <c r="D434" s="342">
        <f t="shared" ref="D434:O434" si="129">SUM(D435:D450)</f>
        <v>25000</v>
      </c>
      <c r="E434" s="342">
        <f t="shared" si="129"/>
        <v>25000</v>
      </c>
      <c r="F434" s="342">
        <f t="shared" si="129"/>
        <v>25000</v>
      </c>
      <c r="G434" s="342">
        <f t="shared" si="129"/>
        <v>25000</v>
      </c>
      <c r="H434" s="342">
        <f t="shared" si="129"/>
        <v>25000</v>
      </c>
      <c r="I434" s="342">
        <f t="shared" si="129"/>
        <v>25000</v>
      </c>
      <c r="J434" s="342">
        <f t="shared" si="129"/>
        <v>25000</v>
      </c>
      <c r="K434" s="342">
        <f t="shared" si="129"/>
        <v>25000</v>
      </c>
      <c r="L434" s="342">
        <f t="shared" si="129"/>
        <v>25000</v>
      </c>
      <c r="M434" s="342">
        <f t="shared" si="129"/>
        <v>25000</v>
      </c>
      <c r="N434" s="342">
        <f t="shared" si="129"/>
        <v>25000</v>
      </c>
      <c r="O434" s="342">
        <f t="shared" si="129"/>
        <v>25000</v>
      </c>
      <c r="P434" s="343"/>
    </row>
    <row r="435" spans="1:16" s="344" customFormat="1" ht="9.1999999999999993" x14ac:dyDescent="0.15">
      <c r="A435" s="345" t="s">
        <v>1077</v>
      </c>
      <c r="B435" s="346" t="s">
        <v>1078</v>
      </c>
      <c r="C435" s="347">
        <f>+PE!C432</f>
        <v>0</v>
      </c>
      <c r="D435" s="347"/>
      <c r="E435" s="347"/>
      <c r="F435" s="347"/>
      <c r="G435" s="347"/>
      <c r="H435" s="347"/>
      <c r="I435" s="347"/>
      <c r="J435" s="347"/>
      <c r="K435" s="347"/>
      <c r="L435" s="347"/>
      <c r="M435" s="347"/>
      <c r="N435" s="347"/>
      <c r="O435" s="347"/>
      <c r="P435" s="343"/>
    </row>
    <row r="436" spans="1:16" s="344" customFormat="1" ht="9.1999999999999993" x14ac:dyDescent="0.15">
      <c r="A436" s="345" t="s">
        <v>1079</v>
      </c>
      <c r="B436" s="346" t="s">
        <v>1080</v>
      </c>
      <c r="C436" s="347">
        <f>+PE!C433</f>
        <v>0</v>
      </c>
      <c r="D436" s="347"/>
      <c r="E436" s="347"/>
      <c r="F436" s="347"/>
      <c r="G436" s="347"/>
      <c r="H436" s="347"/>
      <c r="I436" s="347"/>
      <c r="J436" s="347"/>
      <c r="K436" s="347"/>
      <c r="L436" s="347"/>
      <c r="M436" s="347"/>
      <c r="N436" s="347"/>
      <c r="O436" s="347"/>
      <c r="P436" s="343"/>
    </row>
    <row r="437" spans="1:16" s="344" customFormat="1" ht="9.1999999999999993" x14ac:dyDescent="0.15">
      <c r="A437" s="345" t="s">
        <v>1081</v>
      </c>
      <c r="B437" s="346" t="s">
        <v>1082</v>
      </c>
      <c r="C437" s="347">
        <f>+PE!C434</f>
        <v>0</v>
      </c>
      <c r="D437" s="347"/>
      <c r="E437" s="347"/>
      <c r="F437" s="347"/>
      <c r="G437" s="347"/>
      <c r="H437" s="347"/>
      <c r="I437" s="347"/>
      <c r="J437" s="347"/>
      <c r="K437" s="347"/>
      <c r="L437" s="347"/>
      <c r="M437" s="347"/>
      <c r="N437" s="347"/>
      <c r="O437" s="347"/>
      <c r="P437" s="343"/>
    </row>
    <row r="438" spans="1:16" s="344" customFormat="1" ht="9.1999999999999993" x14ac:dyDescent="0.15">
      <c r="A438" s="345" t="s">
        <v>1083</v>
      </c>
      <c r="B438" s="346" t="s">
        <v>1084</v>
      </c>
      <c r="C438" s="347">
        <f>+PE!C435</f>
        <v>0</v>
      </c>
      <c r="D438" s="347"/>
      <c r="E438" s="347"/>
      <c r="F438" s="347"/>
      <c r="G438" s="347"/>
      <c r="H438" s="347"/>
      <c r="I438" s="347"/>
      <c r="J438" s="347"/>
      <c r="K438" s="347"/>
      <c r="L438" s="347"/>
      <c r="M438" s="347"/>
      <c r="N438" s="347"/>
      <c r="O438" s="347"/>
      <c r="P438" s="343"/>
    </row>
    <row r="439" spans="1:16" s="344" customFormat="1" ht="9.1999999999999993" x14ac:dyDescent="0.15">
      <c r="A439" s="345" t="s">
        <v>1085</v>
      </c>
      <c r="B439" s="346" t="s">
        <v>1086</v>
      </c>
      <c r="C439" s="347">
        <f>+PE!C436</f>
        <v>0</v>
      </c>
      <c r="D439" s="347"/>
      <c r="E439" s="347"/>
      <c r="F439" s="347"/>
      <c r="G439" s="347"/>
      <c r="H439" s="347"/>
      <c r="I439" s="347"/>
      <c r="J439" s="347"/>
      <c r="K439" s="347"/>
      <c r="L439" s="347"/>
      <c r="M439" s="347"/>
      <c r="N439" s="347"/>
      <c r="O439" s="347"/>
      <c r="P439" s="343"/>
    </row>
    <row r="440" spans="1:16" s="344" customFormat="1" ht="9.1999999999999993" x14ac:dyDescent="0.15">
      <c r="A440" s="345" t="s">
        <v>1087</v>
      </c>
      <c r="B440" s="346" t="s">
        <v>1088</v>
      </c>
      <c r="C440" s="347">
        <f>+PE!C437</f>
        <v>0</v>
      </c>
      <c r="D440" s="347">
        <f>+C440/12</f>
        <v>0</v>
      </c>
      <c r="E440" s="347">
        <f>+D440</f>
        <v>0</v>
      </c>
      <c r="F440" s="347">
        <f t="shared" ref="F440:O440" si="130">+E440</f>
        <v>0</v>
      </c>
      <c r="G440" s="347">
        <f t="shared" si="130"/>
        <v>0</v>
      </c>
      <c r="H440" s="347">
        <f t="shared" si="130"/>
        <v>0</v>
      </c>
      <c r="I440" s="347">
        <f t="shared" si="130"/>
        <v>0</v>
      </c>
      <c r="J440" s="347">
        <f t="shared" si="130"/>
        <v>0</v>
      </c>
      <c r="K440" s="347">
        <f t="shared" si="130"/>
        <v>0</v>
      </c>
      <c r="L440" s="347">
        <f t="shared" si="130"/>
        <v>0</v>
      </c>
      <c r="M440" s="347">
        <f t="shared" si="130"/>
        <v>0</v>
      </c>
      <c r="N440" s="347">
        <f t="shared" si="130"/>
        <v>0</v>
      </c>
      <c r="O440" s="347">
        <f t="shared" si="130"/>
        <v>0</v>
      </c>
      <c r="P440" s="343"/>
    </row>
    <row r="441" spans="1:16" s="344" customFormat="1" ht="18.350000000000001" x14ac:dyDescent="0.15">
      <c r="A441" s="345" t="s">
        <v>1089</v>
      </c>
      <c r="B441" s="346" t="s">
        <v>1090</v>
      </c>
      <c r="C441" s="347">
        <f>+PE!C438</f>
        <v>0</v>
      </c>
      <c r="D441" s="347"/>
      <c r="E441" s="347"/>
      <c r="F441" s="347"/>
      <c r="G441" s="347"/>
      <c r="H441" s="347"/>
      <c r="I441" s="347"/>
      <c r="J441" s="347"/>
      <c r="K441" s="347"/>
      <c r="L441" s="347"/>
      <c r="M441" s="347"/>
      <c r="N441" s="347"/>
      <c r="O441" s="347"/>
      <c r="P441" s="343"/>
    </row>
    <row r="442" spans="1:16" s="344" customFormat="1" ht="18.350000000000001" x14ac:dyDescent="0.15">
      <c r="A442" s="345" t="s">
        <v>1091</v>
      </c>
      <c r="B442" s="346" t="s">
        <v>1092</v>
      </c>
      <c r="C442" s="347">
        <f>+PE!C439</f>
        <v>0</v>
      </c>
      <c r="D442" s="347"/>
      <c r="E442" s="347"/>
      <c r="F442" s="347"/>
      <c r="G442" s="347"/>
      <c r="H442" s="347"/>
      <c r="I442" s="347"/>
      <c r="J442" s="347"/>
      <c r="K442" s="347"/>
      <c r="L442" s="347"/>
      <c r="M442" s="347"/>
      <c r="N442" s="347"/>
      <c r="O442" s="347"/>
      <c r="P442" s="343"/>
    </row>
    <row r="443" spans="1:16" s="344" customFormat="1" ht="9.1999999999999993" x14ac:dyDescent="0.15">
      <c r="A443" s="345" t="s">
        <v>1093</v>
      </c>
      <c r="B443" s="346" t="s">
        <v>1094</v>
      </c>
      <c r="C443" s="347">
        <f>+PE!C440</f>
        <v>0</v>
      </c>
      <c r="D443" s="347"/>
      <c r="E443" s="347"/>
      <c r="F443" s="347"/>
      <c r="G443" s="347"/>
      <c r="H443" s="347"/>
      <c r="I443" s="347"/>
      <c r="J443" s="347"/>
      <c r="K443" s="347"/>
      <c r="L443" s="347"/>
      <c r="M443" s="347"/>
      <c r="N443" s="347"/>
      <c r="O443" s="347"/>
      <c r="P443" s="343"/>
    </row>
    <row r="444" spans="1:16" s="344" customFormat="1" ht="9.1999999999999993" x14ac:dyDescent="0.15">
      <c r="A444" s="345" t="s">
        <v>1095</v>
      </c>
      <c r="B444" s="346" t="s">
        <v>1096</v>
      </c>
      <c r="C444" s="347">
        <f>+PE!C441</f>
        <v>300000</v>
      </c>
      <c r="D444" s="347">
        <f>+C444/12</f>
        <v>25000</v>
      </c>
      <c r="E444" s="347">
        <f>+D444</f>
        <v>25000</v>
      </c>
      <c r="F444" s="347">
        <f t="shared" ref="F444:O444" si="131">+E444</f>
        <v>25000</v>
      </c>
      <c r="G444" s="347">
        <f t="shared" si="131"/>
        <v>25000</v>
      </c>
      <c r="H444" s="347">
        <f t="shared" si="131"/>
        <v>25000</v>
      </c>
      <c r="I444" s="347">
        <f t="shared" si="131"/>
        <v>25000</v>
      </c>
      <c r="J444" s="347">
        <f t="shared" si="131"/>
        <v>25000</v>
      </c>
      <c r="K444" s="347">
        <f t="shared" si="131"/>
        <v>25000</v>
      </c>
      <c r="L444" s="347">
        <f t="shared" si="131"/>
        <v>25000</v>
      </c>
      <c r="M444" s="347">
        <f t="shared" si="131"/>
        <v>25000</v>
      </c>
      <c r="N444" s="347">
        <f t="shared" si="131"/>
        <v>25000</v>
      </c>
      <c r="O444" s="347">
        <f t="shared" si="131"/>
        <v>25000</v>
      </c>
      <c r="P444" s="343"/>
    </row>
    <row r="445" spans="1:16" s="344" customFormat="1" ht="9.1999999999999993" x14ac:dyDescent="0.15">
      <c r="A445" s="345" t="s">
        <v>1097</v>
      </c>
      <c r="B445" s="346" t="s">
        <v>1098</v>
      </c>
      <c r="C445" s="347">
        <f>+PE!C442</f>
        <v>0</v>
      </c>
      <c r="D445" s="347"/>
      <c r="E445" s="347"/>
      <c r="F445" s="347"/>
      <c r="G445" s="347"/>
      <c r="H445" s="347"/>
      <c r="I445" s="347"/>
      <c r="J445" s="347"/>
      <c r="K445" s="347"/>
      <c r="L445" s="347"/>
      <c r="M445" s="347"/>
      <c r="N445" s="347"/>
      <c r="O445" s="347"/>
      <c r="P445" s="343"/>
    </row>
    <row r="446" spans="1:16" s="344" customFormat="1" ht="9.1999999999999993" x14ac:dyDescent="0.15">
      <c r="A446" s="345" t="s">
        <v>1099</v>
      </c>
      <c r="B446" s="346" t="s">
        <v>1100</v>
      </c>
      <c r="C446" s="347">
        <f>+PE!C443</f>
        <v>0</v>
      </c>
      <c r="D446" s="347"/>
      <c r="E446" s="347"/>
      <c r="F446" s="347"/>
      <c r="G446" s="347"/>
      <c r="H446" s="347"/>
      <c r="I446" s="347"/>
      <c r="J446" s="347"/>
      <c r="K446" s="347"/>
      <c r="L446" s="347"/>
      <c r="M446" s="347"/>
      <c r="N446" s="347"/>
      <c r="O446" s="347"/>
      <c r="P446" s="343"/>
    </row>
    <row r="447" spans="1:16" s="344" customFormat="1" ht="9.1999999999999993" x14ac:dyDescent="0.15">
      <c r="A447" s="345" t="s">
        <v>1101</v>
      </c>
      <c r="B447" s="346" t="s">
        <v>1102</v>
      </c>
      <c r="C447" s="347">
        <f>+PE!C444</f>
        <v>0</v>
      </c>
      <c r="D447" s="347"/>
      <c r="E447" s="347"/>
      <c r="F447" s="347"/>
      <c r="G447" s="347"/>
      <c r="H447" s="347"/>
      <c r="I447" s="347"/>
      <c r="J447" s="347"/>
      <c r="K447" s="347"/>
      <c r="L447" s="347"/>
      <c r="M447" s="347"/>
      <c r="N447" s="347"/>
      <c r="O447" s="347"/>
      <c r="P447" s="343"/>
    </row>
    <row r="448" spans="1:16" s="344" customFormat="1" ht="9.1999999999999993" x14ac:dyDescent="0.15">
      <c r="A448" s="345" t="s">
        <v>1103</v>
      </c>
      <c r="B448" s="346" t="s">
        <v>1104</v>
      </c>
      <c r="C448" s="347">
        <f>+PE!C445</f>
        <v>0</v>
      </c>
      <c r="D448" s="347">
        <f>+C448/12</f>
        <v>0</v>
      </c>
      <c r="E448" s="347">
        <f>+D448</f>
        <v>0</v>
      </c>
      <c r="F448" s="347">
        <f t="shared" ref="F448:O448" si="132">+E448</f>
        <v>0</v>
      </c>
      <c r="G448" s="347">
        <f t="shared" si="132"/>
        <v>0</v>
      </c>
      <c r="H448" s="347">
        <f t="shared" si="132"/>
        <v>0</v>
      </c>
      <c r="I448" s="347">
        <f t="shared" si="132"/>
        <v>0</v>
      </c>
      <c r="J448" s="347">
        <f t="shared" si="132"/>
        <v>0</v>
      </c>
      <c r="K448" s="347">
        <f t="shared" si="132"/>
        <v>0</v>
      </c>
      <c r="L448" s="347">
        <f t="shared" si="132"/>
        <v>0</v>
      </c>
      <c r="M448" s="347">
        <f t="shared" si="132"/>
        <v>0</v>
      </c>
      <c r="N448" s="347">
        <f t="shared" si="132"/>
        <v>0</v>
      </c>
      <c r="O448" s="347">
        <f t="shared" si="132"/>
        <v>0</v>
      </c>
      <c r="P448" s="343"/>
    </row>
    <row r="449" spans="1:16" s="344" customFormat="1" ht="9.1999999999999993" x14ac:dyDescent="0.15">
      <c r="A449" s="345" t="s">
        <v>1105</v>
      </c>
      <c r="B449" s="346" t="s">
        <v>1106</v>
      </c>
      <c r="C449" s="347">
        <f>+PE!C446</f>
        <v>0</v>
      </c>
      <c r="D449" s="347"/>
      <c r="E449" s="347"/>
      <c r="F449" s="347"/>
      <c r="G449" s="347"/>
      <c r="H449" s="347"/>
      <c r="I449" s="347"/>
      <c r="J449" s="347"/>
      <c r="K449" s="347"/>
      <c r="L449" s="347"/>
      <c r="M449" s="347"/>
      <c r="N449" s="347"/>
      <c r="O449" s="347"/>
      <c r="P449" s="343"/>
    </row>
    <row r="450" spans="1:16" s="344" customFormat="1" ht="9.1999999999999993" x14ac:dyDescent="0.15">
      <c r="A450" s="345" t="s">
        <v>1107</v>
      </c>
      <c r="B450" s="346" t="s">
        <v>1108</v>
      </c>
      <c r="C450" s="347">
        <f>+PE!C447</f>
        <v>0</v>
      </c>
      <c r="D450" s="347">
        <f>+C450/12</f>
        <v>0</v>
      </c>
      <c r="E450" s="347">
        <f>+D450</f>
        <v>0</v>
      </c>
      <c r="F450" s="347">
        <f t="shared" ref="F450:O450" si="133">+E450</f>
        <v>0</v>
      </c>
      <c r="G450" s="347">
        <f t="shared" si="133"/>
        <v>0</v>
      </c>
      <c r="H450" s="347">
        <f t="shared" si="133"/>
        <v>0</v>
      </c>
      <c r="I450" s="347">
        <f t="shared" si="133"/>
        <v>0</v>
      </c>
      <c r="J450" s="347">
        <f t="shared" si="133"/>
        <v>0</v>
      </c>
      <c r="K450" s="347">
        <f t="shared" si="133"/>
        <v>0</v>
      </c>
      <c r="L450" s="347">
        <f t="shared" si="133"/>
        <v>0</v>
      </c>
      <c r="M450" s="347">
        <f t="shared" si="133"/>
        <v>0</v>
      </c>
      <c r="N450" s="347">
        <f t="shared" si="133"/>
        <v>0</v>
      </c>
      <c r="O450" s="347">
        <f t="shared" si="133"/>
        <v>0</v>
      </c>
      <c r="P450" s="343"/>
    </row>
    <row r="451" spans="1:16" s="344" customFormat="1" ht="9.1999999999999993" x14ac:dyDescent="0.15">
      <c r="A451" s="340" t="s">
        <v>1109</v>
      </c>
      <c r="B451" s="341" t="s">
        <v>1110</v>
      </c>
      <c r="C451" s="342">
        <v>0</v>
      </c>
      <c r="D451" s="342">
        <v>0</v>
      </c>
      <c r="E451" s="342">
        <v>0</v>
      </c>
      <c r="F451" s="342">
        <v>0</v>
      </c>
      <c r="G451" s="342">
        <v>0</v>
      </c>
      <c r="H451" s="342">
        <v>0</v>
      </c>
      <c r="I451" s="342">
        <v>0</v>
      </c>
      <c r="J451" s="342">
        <v>0</v>
      </c>
      <c r="K451" s="342">
        <v>0</v>
      </c>
      <c r="L451" s="342">
        <v>0</v>
      </c>
      <c r="M451" s="342">
        <v>0</v>
      </c>
      <c r="N451" s="342">
        <v>0</v>
      </c>
      <c r="O451" s="342">
        <v>0</v>
      </c>
      <c r="P451" s="343"/>
    </row>
    <row r="452" spans="1:16" s="344" customFormat="1" ht="9.1999999999999993" x14ac:dyDescent="0.15">
      <c r="A452" s="345" t="s">
        <v>1111</v>
      </c>
      <c r="B452" s="346" t="s">
        <v>1112</v>
      </c>
      <c r="C452" s="347">
        <f>+PE!C449</f>
        <v>0</v>
      </c>
      <c r="D452" s="347"/>
      <c r="E452" s="347"/>
      <c r="F452" s="347"/>
      <c r="G452" s="347"/>
      <c r="H452" s="347"/>
      <c r="I452" s="347"/>
      <c r="J452" s="347"/>
      <c r="K452" s="347"/>
      <c r="L452" s="347"/>
      <c r="M452" s="347"/>
      <c r="N452" s="347"/>
      <c r="O452" s="347"/>
      <c r="P452" s="343"/>
    </row>
    <row r="453" spans="1:16" s="344" customFormat="1" ht="9.1999999999999993" x14ac:dyDescent="0.15">
      <c r="A453" s="345" t="s">
        <v>1113</v>
      </c>
      <c r="B453" s="346" t="s">
        <v>1114</v>
      </c>
      <c r="C453" s="347">
        <f>+PE!C450</f>
        <v>0</v>
      </c>
      <c r="D453" s="347"/>
      <c r="E453" s="347"/>
      <c r="F453" s="347"/>
      <c r="G453" s="347"/>
      <c r="H453" s="347"/>
      <c r="I453" s="347"/>
      <c r="J453" s="347"/>
      <c r="K453" s="347"/>
      <c r="L453" s="347"/>
      <c r="M453" s="347"/>
      <c r="N453" s="347"/>
      <c r="O453" s="347"/>
      <c r="P453" s="343"/>
    </row>
    <row r="454" spans="1:16" s="344" customFormat="1" ht="9.1999999999999993" x14ac:dyDescent="0.15">
      <c r="A454" s="345" t="s">
        <v>1115</v>
      </c>
      <c r="B454" s="346" t="s">
        <v>1116</v>
      </c>
      <c r="C454" s="347">
        <f>+PE!C451</f>
        <v>0</v>
      </c>
      <c r="D454" s="347"/>
      <c r="E454" s="347"/>
      <c r="F454" s="347"/>
      <c r="G454" s="347"/>
      <c r="H454" s="347"/>
      <c r="I454" s="347"/>
      <c r="J454" s="347"/>
      <c r="K454" s="347"/>
      <c r="L454" s="347"/>
      <c r="M454" s="347"/>
      <c r="N454" s="347"/>
      <c r="O454" s="347"/>
      <c r="P454" s="343"/>
    </row>
    <row r="455" spans="1:16" s="344" customFormat="1" ht="9.1999999999999993" x14ac:dyDescent="0.15">
      <c r="A455" s="345" t="s">
        <v>1117</v>
      </c>
      <c r="B455" s="346" t="s">
        <v>1118</v>
      </c>
      <c r="C455" s="347">
        <f>+PE!C452</f>
        <v>0</v>
      </c>
      <c r="D455" s="347"/>
      <c r="E455" s="347"/>
      <c r="F455" s="347"/>
      <c r="G455" s="347"/>
      <c r="H455" s="347"/>
      <c r="I455" s="347"/>
      <c r="J455" s="347"/>
      <c r="K455" s="347"/>
      <c r="L455" s="347"/>
      <c r="M455" s="347"/>
      <c r="N455" s="347"/>
      <c r="O455" s="347"/>
      <c r="P455" s="343"/>
    </row>
    <row r="456" spans="1:16" s="344" customFormat="1" ht="9.1999999999999993" x14ac:dyDescent="0.15">
      <c r="A456" s="345" t="s">
        <v>1119</v>
      </c>
      <c r="B456" s="346" t="s">
        <v>1120</v>
      </c>
      <c r="C456" s="347">
        <f>+PE!C453</f>
        <v>0</v>
      </c>
      <c r="D456" s="347"/>
      <c r="E456" s="347"/>
      <c r="F456" s="347"/>
      <c r="G456" s="347"/>
      <c r="H456" s="347"/>
      <c r="I456" s="347"/>
      <c r="J456" s="347"/>
      <c r="K456" s="347"/>
      <c r="L456" s="347"/>
      <c r="M456" s="347"/>
      <c r="N456" s="347"/>
      <c r="O456" s="347"/>
      <c r="P456" s="343"/>
    </row>
    <row r="457" spans="1:16" s="344" customFormat="1" ht="9.1999999999999993" x14ac:dyDescent="0.15">
      <c r="A457" s="345" t="s">
        <v>1121</v>
      </c>
      <c r="B457" s="346" t="s">
        <v>1122</v>
      </c>
      <c r="C457" s="347">
        <f>+PE!C454</f>
        <v>0</v>
      </c>
      <c r="D457" s="347"/>
      <c r="E457" s="347"/>
      <c r="F457" s="347"/>
      <c r="G457" s="347"/>
      <c r="H457" s="347"/>
      <c r="I457" s="347"/>
      <c r="J457" s="347"/>
      <c r="K457" s="347"/>
      <c r="L457" s="347"/>
      <c r="M457" s="347"/>
      <c r="N457" s="347"/>
      <c r="O457" s="347"/>
      <c r="P457" s="343"/>
    </row>
    <row r="458" spans="1:16" s="344" customFormat="1" ht="9.1999999999999993" x14ac:dyDescent="0.15">
      <c r="A458" s="345" t="s">
        <v>1123</v>
      </c>
      <c r="B458" s="346" t="s">
        <v>1124</v>
      </c>
      <c r="C458" s="347">
        <f>+PE!C455</f>
        <v>0</v>
      </c>
      <c r="D458" s="347"/>
      <c r="E458" s="347"/>
      <c r="F458" s="347"/>
      <c r="G458" s="347"/>
      <c r="H458" s="347"/>
      <c r="I458" s="347"/>
      <c r="J458" s="347"/>
      <c r="K458" s="347"/>
      <c r="L458" s="347"/>
      <c r="M458" s="347"/>
      <c r="N458" s="347"/>
      <c r="O458" s="347"/>
      <c r="P458" s="343"/>
    </row>
    <row r="459" spans="1:16" s="344" customFormat="1" ht="9.1999999999999993" x14ac:dyDescent="0.15">
      <c r="A459" s="345" t="s">
        <v>1125</v>
      </c>
      <c r="B459" s="346" t="s">
        <v>1126</v>
      </c>
      <c r="C459" s="347">
        <f>+PE!C456</f>
        <v>0</v>
      </c>
      <c r="D459" s="347"/>
      <c r="E459" s="347"/>
      <c r="F459" s="347"/>
      <c r="G459" s="347"/>
      <c r="H459" s="347"/>
      <c r="I459" s="347"/>
      <c r="J459" s="347"/>
      <c r="K459" s="347"/>
      <c r="L459" s="347"/>
      <c r="M459" s="347"/>
      <c r="N459" s="347"/>
      <c r="O459" s="347"/>
      <c r="P459" s="343"/>
    </row>
    <row r="460" spans="1:16" s="344" customFormat="1" ht="9.1999999999999993" x14ac:dyDescent="0.15">
      <c r="A460" s="345" t="s">
        <v>1127</v>
      </c>
      <c r="B460" s="346" t="s">
        <v>1128</v>
      </c>
      <c r="C460" s="347">
        <f>+PE!C457</f>
        <v>0</v>
      </c>
      <c r="D460" s="347"/>
      <c r="E460" s="347"/>
      <c r="F460" s="347"/>
      <c r="G460" s="347"/>
      <c r="H460" s="347"/>
      <c r="I460" s="347"/>
      <c r="J460" s="347"/>
      <c r="K460" s="347"/>
      <c r="L460" s="347"/>
      <c r="M460" s="347"/>
      <c r="N460" s="347"/>
      <c r="O460" s="347"/>
      <c r="P460" s="343"/>
    </row>
    <row r="461" spans="1:16" s="344" customFormat="1" ht="9.1999999999999993" x14ac:dyDescent="0.15">
      <c r="A461" s="345" t="s">
        <v>1129</v>
      </c>
      <c r="B461" s="346" t="s">
        <v>1130</v>
      </c>
      <c r="C461" s="347">
        <f>+PE!C458</f>
        <v>0</v>
      </c>
      <c r="D461" s="347"/>
      <c r="E461" s="347"/>
      <c r="F461" s="347"/>
      <c r="G461" s="347"/>
      <c r="H461" s="347"/>
      <c r="I461" s="347"/>
      <c r="J461" s="347"/>
      <c r="K461" s="347"/>
      <c r="L461" s="347"/>
      <c r="M461" s="347"/>
      <c r="N461" s="347"/>
      <c r="O461" s="347"/>
      <c r="P461" s="343"/>
    </row>
    <row r="462" spans="1:16" s="344" customFormat="1" ht="9.1999999999999993" x14ac:dyDescent="0.15">
      <c r="A462" s="345" t="s">
        <v>1131</v>
      </c>
      <c r="B462" s="346" t="s">
        <v>1132</v>
      </c>
      <c r="C462" s="347">
        <f>+PE!C459</f>
        <v>0</v>
      </c>
      <c r="D462" s="347"/>
      <c r="E462" s="347"/>
      <c r="F462" s="347"/>
      <c r="G462" s="347"/>
      <c r="H462" s="347"/>
      <c r="I462" s="347"/>
      <c r="J462" s="347"/>
      <c r="K462" s="347"/>
      <c r="L462" s="347"/>
      <c r="M462" s="347"/>
      <c r="N462" s="347"/>
      <c r="O462" s="347"/>
      <c r="P462" s="343"/>
    </row>
    <row r="463" spans="1:16" s="344" customFormat="1" ht="9.1999999999999993" x14ac:dyDescent="0.15">
      <c r="A463" s="345" t="s">
        <v>1133</v>
      </c>
      <c r="B463" s="346" t="s">
        <v>1134</v>
      </c>
      <c r="C463" s="347">
        <f>+PE!C460</f>
        <v>0</v>
      </c>
      <c r="D463" s="347"/>
      <c r="E463" s="347"/>
      <c r="F463" s="347"/>
      <c r="G463" s="347"/>
      <c r="H463" s="347"/>
      <c r="I463" s="347"/>
      <c r="J463" s="347"/>
      <c r="K463" s="347"/>
      <c r="L463" s="347"/>
      <c r="M463" s="347"/>
      <c r="N463" s="347"/>
      <c r="O463" s="347"/>
      <c r="P463" s="343"/>
    </row>
    <row r="464" spans="1:16" s="344" customFormat="1" ht="9.1999999999999993" x14ac:dyDescent="0.15">
      <c r="A464" s="345" t="s">
        <v>1135</v>
      </c>
      <c r="B464" s="346" t="s">
        <v>1136</v>
      </c>
      <c r="C464" s="347">
        <f>+PE!C461</f>
        <v>0</v>
      </c>
      <c r="D464" s="347"/>
      <c r="E464" s="347"/>
      <c r="F464" s="347"/>
      <c r="G464" s="347"/>
      <c r="H464" s="347"/>
      <c r="I464" s="347"/>
      <c r="J464" s="347"/>
      <c r="K464" s="347"/>
      <c r="L464" s="347"/>
      <c r="M464" s="347"/>
      <c r="N464" s="347"/>
      <c r="O464" s="347"/>
      <c r="P464" s="343"/>
    </row>
    <row r="465" spans="1:16" s="344" customFormat="1" ht="9.1999999999999993" x14ac:dyDescent="0.15">
      <c r="A465" s="345" t="s">
        <v>1137</v>
      </c>
      <c r="B465" s="346" t="s">
        <v>1138</v>
      </c>
      <c r="C465" s="347">
        <f>+PE!C462</f>
        <v>0</v>
      </c>
      <c r="D465" s="347"/>
      <c r="E465" s="347"/>
      <c r="F465" s="347"/>
      <c r="G465" s="347"/>
      <c r="H465" s="347"/>
      <c r="I465" s="347"/>
      <c r="J465" s="347"/>
      <c r="K465" s="347"/>
      <c r="L465" s="347"/>
      <c r="M465" s="347"/>
      <c r="N465" s="347"/>
      <c r="O465" s="347"/>
      <c r="P465" s="343"/>
    </row>
    <row r="466" spans="1:16" s="344" customFormat="1" ht="9.1999999999999993" x14ac:dyDescent="0.15">
      <c r="A466" s="345" t="s">
        <v>1139</v>
      </c>
      <c r="B466" s="346" t="s">
        <v>1140</v>
      </c>
      <c r="C466" s="347">
        <f>+PE!C463</f>
        <v>0</v>
      </c>
      <c r="D466" s="347"/>
      <c r="E466" s="347"/>
      <c r="F466" s="347"/>
      <c r="G466" s="347"/>
      <c r="H466" s="347"/>
      <c r="I466" s="347"/>
      <c r="J466" s="347"/>
      <c r="K466" s="347"/>
      <c r="L466" s="347"/>
      <c r="M466" s="347"/>
      <c r="N466" s="347"/>
      <c r="O466" s="347"/>
      <c r="P466" s="343"/>
    </row>
    <row r="467" spans="1:16" s="344" customFormat="1" ht="9.1999999999999993" x14ac:dyDescent="0.15">
      <c r="A467" s="345" t="s">
        <v>1141</v>
      </c>
      <c r="B467" s="346" t="s">
        <v>1142</v>
      </c>
      <c r="C467" s="347">
        <f>+PE!C464</f>
        <v>0</v>
      </c>
      <c r="D467" s="347"/>
      <c r="E467" s="347"/>
      <c r="F467" s="347"/>
      <c r="G467" s="347"/>
      <c r="H467" s="347"/>
      <c r="I467" s="347"/>
      <c r="J467" s="347"/>
      <c r="K467" s="347"/>
      <c r="L467" s="347"/>
      <c r="M467" s="347"/>
      <c r="N467" s="347"/>
      <c r="O467" s="347"/>
      <c r="P467" s="343"/>
    </row>
    <row r="468" spans="1:16" s="344" customFormat="1" ht="9.1999999999999993" x14ac:dyDescent="0.15">
      <c r="A468" s="345" t="s">
        <v>1143</v>
      </c>
      <c r="B468" s="346" t="s">
        <v>1144</v>
      </c>
      <c r="C468" s="347">
        <f>+PE!C465</f>
        <v>0</v>
      </c>
      <c r="D468" s="347"/>
      <c r="E468" s="347"/>
      <c r="F468" s="347"/>
      <c r="G468" s="347"/>
      <c r="H468" s="347"/>
      <c r="I468" s="347"/>
      <c r="J468" s="347"/>
      <c r="K468" s="347"/>
      <c r="L468" s="347"/>
      <c r="M468" s="347"/>
      <c r="N468" s="347"/>
      <c r="O468" s="347"/>
      <c r="P468" s="343"/>
    </row>
    <row r="469" spans="1:16" s="344" customFormat="1" ht="9.1999999999999993" x14ac:dyDescent="0.15">
      <c r="A469" s="345" t="s">
        <v>1145</v>
      </c>
      <c r="B469" s="346" t="s">
        <v>1146</v>
      </c>
      <c r="C469" s="347">
        <f>+PE!C466</f>
        <v>0</v>
      </c>
      <c r="D469" s="347"/>
      <c r="E469" s="347"/>
      <c r="F469" s="347"/>
      <c r="G469" s="347"/>
      <c r="H469" s="347"/>
      <c r="I469" s="347"/>
      <c r="J469" s="347"/>
      <c r="K469" s="347"/>
      <c r="L469" s="347"/>
      <c r="M469" s="347"/>
      <c r="N469" s="347"/>
      <c r="O469" s="347"/>
      <c r="P469" s="343"/>
    </row>
    <row r="470" spans="1:16" s="344" customFormat="1" ht="9.1999999999999993" x14ac:dyDescent="0.15">
      <c r="A470" s="340" t="s">
        <v>1147</v>
      </c>
      <c r="B470" s="341" t="s">
        <v>26</v>
      </c>
      <c r="C470" s="342">
        <v>0</v>
      </c>
      <c r="D470" s="342">
        <v>0</v>
      </c>
      <c r="E470" s="342">
        <v>0</v>
      </c>
      <c r="F470" s="342">
        <v>0</v>
      </c>
      <c r="G470" s="342">
        <v>0</v>
      </c>
      <c r="H470" s="342">
        <v>0</v>
      </c>
      <c r="I470" s="342">
        <v>0</v>
      </c>
      <c r="J470" s="342">
        <v>0</v>
      </c>
      <c r="K470" s="342">
        <v>0</v>
      </c>
      <c r="L470" s="342">
        <v>0</v>
      </c>
      <c r="M470" s="342">
        <v>0</v>
      </c>
      <c r="N470" s="342">
        <v>0</v>
      </c>
      <c r="O470" s="342">
        <v>0</v>
      </c>
      <c r="P470" s="343"/>
    </row>
    <row r="471" spans="1:16" s="344" customFormat="1" ht="9.1999999999999993" x14ac:dyDescent="0.15">
      <c r="A471" s="345" t="s">
        <v>1148</v>
      </c>
      <c r="B471" s="346" t="s">
        <v>1149</v>
      </c>
      <c r="C471" s="347">
        <f>+PE!C468</f>
        <v>0</v>
      </c>
      <c r="D471" s="347"/>
      <c r="E471" s="347"/>
      <c r="F471" s="347"/>
      <c r="G471" s="347"/>
      <c r="H471" s="347"/>
      <c r="I471" s="347"/>
      <c r="J471" s="347"/>
      <c r="K471" s="347"/>
      <c r="L471" s="347"/>
      <c r="M471" s="347"/>
      <c r="N471" s="347"/>
      <c r="O471" s="347"/>
      <c r="P471" s="343"/>
    </row>
    <row r="472" spans="1:16" s="344" customFormat="1" ht="9.1999999999999993" x14ac:dyDescent="0.15">
      <c r="A472" s="345" t="s">
        <v>1150</v>
      </c>
      <c r="B472" s="346" t="s">
        <v>1151</v>
      </c>
      <c r="C472" s="347">
        <f>+PE!C469</f>
        <v>0</v>
      </c>
      <c r="D472" s="347"/>
      <c r="E472" s="347"/>
      <c r="F472" s="347"/>
      <c r="G472" s="347"/>
      <c r="H472" s="347"/>
      <c r="I472" s="347"/>
      <c r="J472" s="347"/>
      <c r="K472" s="347"/>
      <c r="L472" s="347"/>
      <c r="M472" s="347"/>
      <c r="N472" s="347"/>
      <c r="O472" s="347"/>
      <c r="P472" s="343"/>
    </row>
    <row r="473" spans="1:16" s="344" customFormat="1" ht="9.1999999999999993" x14ac:dyDescent="0.15">
      <c r="A473" s="345" t="s">
        <v>1152</v>
      </c>
      <c r="B473" s="346" t="s">
        <v>1153</v>
      </c>
      <c r="C473" s="347">
        <f>+PE!C470</f>
        <v>0</v>
      </c>
      <c r="D473" s="347"/>
      <c r="E473" s="347"/>
      <c r="F473" s="347"/>
      <c r="G473" s="347"/>
      <c r="H473" s="347"/>
      <c r="I473" s="347"/>
      <c r="J473" s="347"/>
      <c r="K473" s="347"/>
      <c r="L473" s="347"/>
      <c r="M473" s="347"/>
      <c r="N473" s="347"/>
      <c r="O473" s="347"/>
      <c r="P473" s="343"/>
    </row>
    <row r="474" spans="1:16" s="344" customFormat="1" ht="9.1999999999999993" x14ac:dyDescent="0.15">
      <c r="A474" s="345" t="s">
        <v>1154</v>
      </c>
      <c r="B474" s="346" t="s">
        <v>1155</v>
      </c>
      <c r="C474" s="347">
        <f>+PE!C471</f>
        <v>0</v>
      </c>
      <c r="D474" s="347"/>
      <c r="E474" s="347"/>
      <c r="F474" s="347"/>
      <c r="G474" s="347"/>
      <c r="H474" s="347"/>
      <c r="I474" s="347"/>
      <c r="J474" s="347"/>
      <c r="K474" s="347"/>
      <c r="L474" s="347"/>
      <c r="M474" s="347"/>
      <c r="N474" s="347"/>
      <c r="O474" s="347"/>
      <c r="P474" s="343"/>
    </row>
    <row r="475" spans="1:16" s="344" customFormat="1" ht="9.1999999999999993" x14ac:dyDescent="0.15">
      <c r="A475" s="345" t="s">
        <v>1156</v>
      </c>
      <c r="B475" s="346" t="s">
        <v>1157</v>
      </c>
      <c r="C475" s="347">
        <f>+PE!C472</f>
        <v>0</v>
      </c>
      <c r="D475" s="347"/>
      <c r="E475" s="347"/>
      <c r="F475" s="347"/>
      <c r="G475" s="347"/>
      <c r="H475" s="347"/>
      <c r="I475" s="347"/>
      <c r="J475" s="347"/>
      <c r="K475" s="347"/>
      <c r="L475" s="347"/>
      <c r="M475" s="347"/>
      <c r="N475" s="347"/>
      <c r="O475" s="347"/>
      <c r="P475" s="343"/>
    </row>
    <row r="476" spans="1:16" s="344" customFormat="1" ht="9.1999999999999993" x14ac:dyDescent="0.15">
      <c r="A476" s="345" t="s">
        <v>1158</v>
      </c>
      <c r="B476" s="346" t="s">
        <v>1159</v>
      </c>
      <c r="C476" s="347">
        <f>+PE!C473</f>
        <v>0</v>
      </c>
      <c r="D476" s="347"/>
      <c r="E476" s="347"/>
      <c r="F476" s="347"/>
      <c r="G476" s="347"/>
      <c r="H476" s="347"/>
      <c r="I476" s="347"/>
      <c r="J476" s="347"/>
      <c r="K476" s="347"/>
      <c r="L476" s="347"/>
      <c r="M476" s="347"/>
      <c r="N476" s="347"/>
      <c r="O476" s="347"/>
      <c r="P476" s="343"/>
    </row>
    <row r="477" spans="1:16" s="344" customFormat="1" ht="9.1999999999999993" x14ac:dyDescent="0.15">
      <c r="A477" s="345" t="s">
        <v>1160</v>
      </c>
      <c r="B477" s="346" t="s">
        <v>1161</v>
      </c>
      <c r="C477" s="347">
        <f>+PE!C474</f>
        <v>0</v>
      </c>
      <c r="D477" s="347"/>
      <c r="E477" s="347"/>
      <c r="F477" s="347"/>
      <c r="G477" s="347"/>
      <c r="H477" s="347"/>
      <c r="I477" s="347"/>
      <c r="J477" s="347"/>
      <c r="K477" s="347"/>
      <c r="L477" s="347"/>
      <c r="M477" s="347"/>
      <c r="N477" s="347"/>
      <c r="O477" s="347"/>
      <c r="P477" s="343"/>
    </row>
    <row r="478" spans="1:16" s="344" customFormat="1" ht="9.1999999999999993" x14ac:dyDescent="0.15">
      <c r="A478" s="345" t="s">
        <v>1163</v>
      </c>
      <c r="B478" s="346" t="s">
        <v>1164</v>
      </c>
      <c r="C478" s="347">
        <f>+PE!C475</f>
        <v>0</v>
      </c>
      <c r="D478" s="347"/>
      <c r="E478" s="347"/>
      <c r="F478" s="347"/>
      <c r="G478" s="347"/>
      <c r="H478" s="347"/>
      <c r="I478" s="347"/>
      <c r="J478" s="347"/>
      <c r="K478" s="347"/>
      <c r="L478" s="347"/>
      <c r="M478" s="347"/>
      <c r="N478" s="347"/>
      <c r="O478" s="347"/>
      <c r="P478" s="343"/>
    </row>
    <row r="479" spans="1:16" s="344" customFormat="1" ht="9.1999999999999993" x14ac:dyDescent="0.15">
      <c r="A479" s="340" t="s">
        <v>1165</v>
      </c>
      <c r="B479" s="341" t="s">
        <v>1166</v>
      </c>
      <c r="C479" s="342">
        <f>+C481</f>
        <v>80000</v>
      </c>
      <c r="D479" s="342">
        <f t="shared" ref="D479:O479" si="134">+D481</f>
        <v>6666.666666666667</v>
      </c>
      <c r="E479" s="342">
        <f t="shared" si="134"/>
        <v>6666.666666666667</v>
      </c>
      <c r="F479" s="342">
        <f t="shared" si="134"/>
        <v>6666.666666666667</v>
      </c>
      <c r="G479" s="342">
        <f t="shared" si="134"/>
        <v>6666.666666666667</v>
      </c>
      <c r="H479" s="342">
        <f t="shared" si="134"/>
        <v>6666.666666666667</v>
      </c>
      <c r="I479" s="342">
        <f t="shared" si="134"/>
        <v>6666.666666666667</v>
      </c>
      <c r="J479" s="342">
        <f t="shared" si="134"/>
        <v>6666.666666666667</v>
      </c>
      <c r="K479" s="342">
        <f t="shared" si="134"/>
        <v>6666.666666666667</v>
      </c>
      <c r="L479" s="342">
        <f t="shared" si="134"/>
        <v>6666.666666666667</v>
      </c>
      <c r="M479" s="342">
        <f t="shared" si="134"/>
        <v>6666.666666666667</v>
      </c>
      <c r="N479" s="342">
        <f t="shared" si="134"/>
        <v>6666.666666666667</v>
      </c>
      <c r="O479" s="342">
        <f t="shared" si="134"/>
        <v>6666.666666666667</v>
      </c>
      <c r="P479" s="343"/>
    </row>
    <row r="480" spans="1:16" s="344" customFormat="1" ht="9.1999999999999993" x14ac:dyDescent="0.15">
      <c r="A480" s="345" t="s">
        <v>1167</v>
      </c>
      <c r="B480" s="346" t="s">
        <v>1168</v>
      </c>
      <c r="C480" s="347">
        <f>+PE!C477</f>
        <v>0</v>
      </c>
      <c r="D480" s="347"/>
      <c r="E480" s="347"/>
      <c r="F480" s="347"/>
      <c r="G480" s="347"/>
      <c r="H480" s="347"/>
      <c r="I480" s="347"/>
      <c r="J480" s="347"/>
      <c r="K480" s="347"/>
      <c r="L480" s="347"/>
      <c r="M480" s="347"/>
      <c r="N480" s="347"/>
      <c r="O480" s="347"/>
      <c r="P480" s="343"/>
    </row>
    <row r="481" spans="1:16" s="344" customFormat="1" ht="9.1999999999999993" x14ac:dyDescent="0.15">
      <c r="A481" s="345" t="s">
        <v>1169</v>
      </c>
      <c r="B481" s="346" t="s">
        <v>1170</v>
      </c>
      <c r="C481" s="347">
        <f>+PE!C478</f>
        <v>80000</v>
      </c>
      <c r="D481" s="347">
        <f>+C481/12</f>
        <v>6666.666666666667</v>
      </c>
      <c r="E481" s="347">
        <f>+D481</f>
        <v>6666.666666666667</v>
      </c>
      <c r="F481" s="347">
        <f t="shared" ref="F481:O481" si="135">+E481</f>
        <v>6666.666666666667</v>
      </c>
      <c r="G481" s="347">
        <f t="shared" si="135"/>
        <v>6666.666666666667</v>
      </c>
      <c r="H481" s="347">
        <f t="shared" si="135"/>
        <v>6666.666666666667</v>
      </c>
      <c r="I481" s="347">
        <f t="shared" si="135"/>
        <v>6666.666666666667</v>
      </c>
      <c r="J481" s="347">
        <f t="shared" si="135"/>
        <v>6666.666666666667</v>
      </c>
      <c r="K481" s="347">
        <f t="shared" si="135"/>
        <v>6666.666666666667</v>
      </c>
      <c r="L481" s="347">
        <f t="shared" si="135"/>
        <v>6666.666666666667</v>
      </c>
      <c r="M481" s="347">
        <f t="shared" si="135"/>
        <v>6666.666666666667</v>
      </c>
      <c r="N481" s="347">
        <f t="shared" si="135"/>
        <v>6666.666666666667</v>
      </c>
      <c r="O481" s="347">
        <f t="shared" si="135"/>
        <v>6666.666666666667</v>
      </c>
      <c r="P481" s="343"/>
    </row>
    <row r="482" spans="1:16" s="344" customFormat="1" ht="9.1999999999999993" x14ac:dyDescent="0.15">
      <c r="A482" s="345" t="s">
        <v>1199</v>
      </c>
      <c r="B482" s="346" t="s">
        <v>1200</v>
      </c>
      <c r="C482" s="347">
        <f>+PE!C479</f>
        <v>0</v>
      </c>
      <c r="D482" s="347"/>
      <c r="E482" s="347"/>
      <c r="F482" s="347"/>
      <c r="G482" s="347"/>
      <c r="H482" s="347"/>
      <c r="I482" s="347"/>
      <c r="J482" s="347"/>
      <c r="K482" s="347"/>
      <c r="L482" s="347"/>
      <c r="M482" s="347"/>
      <c r="N482" s="347"/>
      <c r="O482" s="347"/>
      <c r="P482" s="343"/>
    </row>
    <row r="483" spans="1:16" s="344" customFormat="1" ht="9.1999999999999993" x14ac:dyDescent="0.15">
      <c r="A483" s="345" t="s">
        <v>1201</v>
      </c>
      <c r="B483" s="346" t="s">
        <v>1202</v>
      </c>
      <c r="C483" s="347">
        <f>+PE!C480</f>
        <v>0</v>
      </c>
      <c r="D483" s="347"/>
      <c r="E483" s="347"/>
      <c r="F483" s="347"/>
      <c r="G483" s="347"/>
      <c r="H483" s="347"/>
      <c r="I483" s="347"/>
      <c r="J483" s="347"/>
      <c r="K483" s="347"/>
      <c r="L483" s="347"/>
      <c r="M483" s="347"/>
      <c r="N483" s="347"/>
      <c r="O483" s="347"/>
      <c r="P483" s="343"/>
    </row>
    <row r="484" spans="1:16" s="344" customFormat="1" ht="9.1999999999999993" x14ac:dyDescent="0.15">
      <c r="A484" s="335" t="s">
        <v>1203</v>
      </c>
      <c r="B484" s="336" t="s">
        <v>1204</v>
      </c>
      <c r="C484" s="337" t="e">
        <f>+C485+C509+C533</f>
        <v>#REF!</v>
      </c>
      <c r="D484" s="337">
        <f t="shared" ref="D484:O484" si="136">+D485+D509+D533</f>
        <v>0</v>
      </c>
      <c r="E484" s="337">
        <f t="shared" si="136"/>
        <v>0</v>
      </c>
      <c r="F484" s="337" t="e">
        <f t="shared" si="136"/>
        <v>#REF!</v>
      </c>
      <c r="G484" s="337" t="e">
        <f t="shared" si="136"/>
        <v>#REF!</v>
      </c>
      <c r="H484" s="337" t="e">
        <f t="shared" si="136"/>
        <v>#REF!</v>
      </c>
      <c r="I484" s="337" t="e">
        <f t="shared" si="136"/>
        <v>#REF!</v>
      </c>
      <c r="J484" s="337" t="e">
        <f t="shared" si="136"/>
        <v>#REF!</v>
      </c>
      <c r="K484" s="337" t="e">
        <f t="shared" si="136"/>
        <v>#REF!</v>
      </c>
      <c r="L484" s="337" t="e">
        <f t="shared" si="136"/>
        <v>#REF!</v>
      </c>
      <c r="M484" s="337" t="e">
        <f t="shared" si="136"/>
        <v>#REF!</v>
      </c>
      <c r="N484" s="337" t="e">
        <f t="shared" si="136"/>
        <v>#REF!</v>
      </c>
      <c r="O484" s="337" t="e">
        <f t="shared" si="136"/>
        <v>#REF!</v>
      </c>
      <c r="P484" s="343"/>
    </row>
    <row r="485" spans="1:16" s="344" customFormat="1" ht="9.1999999999999993" x14ac:dyDescent="0.15">
      <c r="A485" s="340" t="s">
        <v>1205</v>
      </c>
      <c r="B485" s="341" t="s">
        <v>1206</v>
      </c>
      <c r="C485" s="342" t="e">
        <f>SUM(C486:C508)</f>
        <v>#REF!</v>
      </c>
      <c r="D485" s="342">
        <f t="shared" ref="D485:O485" si="137">SUM(D486:D508)</f>
        <v>0</v>
      </c>
      <c r="E485" s="342">
        <f t="shared" si="137"/>
        <v>0</v>
      </c>
      <c r="F485" s="342" t="e">
        <f t="shared" si="137"/>
        <v>#REF!</v>
      </c>
      <c r="G485" s="342" t="e">
        <f t="shared" si="137"/>
        <v>#REF!</v>
      </c>
      <c r="H485" s="342" t="e">
        <f t="shared" si="137"/>
        <v>#REF!</v>
      </c>
      <c r="I485" s="342" t="e">
        <f t="shared" si="137"/>
        <v>#REF!</v>
      </c>
      <c r="J485" s="342" t="e">
        <f t="shared" si="137"/>
        <v>#REF!</v>
      </c>
      <c r="K485" s="342" t="e">
        <f t="shared" si="137"/>
        <v>#REF!</v>
      </c>
      <c r="L485" s="342" t="e">
        <f t="shared" si="137"/>
        <v>#REF!</v>
      </c>
      <c r="M485" s="342" t="e">
        <f t="shared" si="137"/>
        <v>#REF!</v>
      </c>
      <c r="N485" s="342" t="e">
        <f t="shared" si="137"/>
        <v>#REF!</v>
      </c>
      <c r="O485" s="342" t="e">
        <f t="shared" si="137"/>
        <v>#REF!</v>
      </c>
      <c r="P485" s="343"/>
    </row>
    <row r="486" spans="1:16" s="344" customFormat="1" ht="9.1999999999999993" x14ac:dyDescent="0.15">
      <c r="A486" s="345" t="s">
        <v>1207</v>
      </c>
      <c r="B486" s="346" t="s">
        <v>1208</v>
      </c>
      <c r="C486" s="347">
        <f>+PE!C483</f>
        <v>0</v>
      </c>
      <c r="D486" s="347"/>
      <c r="E486" s="347"/>
      <c r="F486" s="347"/>
      <c r="G486" s="347"/>
      <c r="H486" s="347"/>
      <c r="I486" s="347"/>
      <c r="J486" s="347"/>
      <c r="K486" s="347"/>
      <c r="L486" s="347"/>
      <c r="M486" s="347"/>
      <c r="N486" s="347"/>
      <c r="O486" s="347"/>
      <c r="P486" s="343"/>
    </row>
    <row r="487" spans="1:16" s="344" customFormat="1" ht="9.1999999999999993" x14ac:dyDescent="0.15">
      <c r="A487" s="345" t="s">
        <v>1209</v>
      </c>
      <c r="B487" s="346" t="s">
        <v>1210</v>
      </c>
      <c r="C487" s="347">
        <f>+PE!C484</f>
        <v>0</v>
      </c>
      <c r="D487" s="347"/>
      <c r="E487" s="347"/>
      <c r="F487" s="347"/>
      <c r="G487" s="347"/>
      <c r="H487" s="347"/>
      <c r="I487" s="347"/>
      <c r="J487" s="347"/>
      <c r="K487" s="347"/>
      <c r="L487" s="347"/>
      <c r="M487" s="347"/>
      <c r="N487" s="347"/>
      <c r="O487" s="347"/>
      <c r="P487" s="343"/>
    </row>
    <row r="488" spans="1:16" s="344" customFormat="1" ht="9.1999999999999993" x14ac:dyDescent="0.15">
      <c r="A488" s="345" t="s">
        <v>1211</v>
      </c>
      <c r="B488" s="346" t="s">
        <v>1212</v>
      </c>
      <c r="C488" s="347">
        <f>+PE!C485</f>
        <v>0</v>
      </c>
      <c r="D488" s="347"/>
      <c r="E488" s="347"/>
      <c r="F488" s="347"/>
      <c r="G488" s="347"/>
      <c r="H488" s="347"/>
      <c r="I488" s="347"/>
      <c r="J488" s="347"/>
      <c r="K488" s="347"/>
      <c r="L488" s="347"/>
      <c r="M488" s="347"/>
      <c r="N488" s="347"/>
      <c r="O488" s="347"/>
      <c r="P488" s="343"/>
    </row>
    <row r="489" spans="1:16" s="344" customFormat="1" ht="9.1999999999999993" x14ac:dyDescent="0.15">
      <c r="A489" s="345" t="s">
        <v>1213</v>
      </c>
      <c r="B489" s="346" t="s">
        <v>1214</v>
      </c>
      <c r="C489" s="347">
        <f>+PE!C486</f>
        <v>0</v>
      </c>
      <c r="D489" s="347"/>
      <c r="E489" s="347"/>
      <c r="F489" s="347"/>
      <c r="G489" s="347"/>
      <c r="H489" s="347"/>
      <c r="I489" s="347"/>
      <c r="J489" s="347"/>
      <c r="K489" s="347"/>
      <c r="L489" s="347"/>
      <c r="M489" s="347"/>
      <c r="N489" s="347"/>
      <c r="O489" s="347"/>
      <c r="P489" s="343"/>
    </row>
    <row r="490" spans="1:16" s="344" customFormat="1" ht="9.1999999999999993" x14ac:dyDescent="0.15">
      <c r="A490" s="345" t="s">
        <v>1215</v>
      </c>
      <c r="B490" s="346" t="s">
        <v>1216</v>
      </c>
      <c r="C490" s="347">
        <f>+PE!C487</f>
        <v>0</v>
      </c>
      <c r="D490" s="347"/>
      <c r="E490" s="347"/>
      <c r="F490" s="347">
        <f t="shared" ref="F490:F495" si="138">+C490/10</f>
        <v>0</v>
      </c>
      <c r="G490" s="347">
        <f t="shared" ref="G490:O495" si="139">+F490</f>
        <v>0</v>
      </c>
      <c r="H490" s="347">
        <f t="shared" si="139"/>
        <v>0</v>
      </c>
      <c r="I490" s="347">
        <f t="shared" si="139"/>
        <v>0</v>
      </c>
      <c r="J490" s="347">
        <f t="shared" si="139"/>
        <v>0</v>
      </c>
      <c r="K490" s="347">
        <f t="shared" si="139"/>
        <v>0</v>
      </c>
      <c r="L490" s="347">
        <f t="shared" si="139"/>
        <v>0</v>
      </c>
      <c r="M490" s="347">
        <f t="shared" si="139"/>
        <v>0</v>
      </c>
      <c r="N490" s="347">
        <f t="shared" si="139"/>
        <v>0</v>
      </c>
      <c r="O490" s="347">
        <f t="shared" si="139"/>
        <v>0</v>
      </c>
      <c r="P490" s="343"/>
    </row>
    <row r="491" spans="1:16" s="344" customFormat="1" ht="9.1999999999999993" x14ac:dyDescent="0.15">
      <c r="A491" s="345" t="s">
        <v>1217</v>
      </c>
      <c r="B491" s="346" t="s">
        <v>1218</v>
      </c>
      <c r="C491" s="347">
        <f>+PE!C488</f>
        <v>0</v>
      </c>
      <c r="D491" s="347"/>
      <c r="E491" s="347"/>
      <c r="F491" s="347">
        <f t="shared" si="138"/>
        <v>0</v>
      </c>
      <c r="G491" s="347">
        <f t="shared" si="139"/>
        <v>0</v>
      </c>
      <c r="H491" s="347">
        <f t="shared" si="139"/>
        <v>0</v>
      </c>
      <c r="I491" s="347">
        <f t="shared" si="139"/>
        <v>0</v>
      </c>
      <c r="J491" s="347">
        <f t="shared" si="139"/>
        <v>0</v>
      </c>
      <c r="K491" s="347">
        <f t="shared" si="139"/>
        <v>0</v>
      </c>
      <c r="L491" s="347">
        <f t="shared" si="139"/>
        <v>0</v>
      </c>
      <c r="M491" s="347">
        <f t="shared" si="139"/>
        <v>0</v>
      </c>
      <c r="N491" s="347">
        <f t="shared" si="139"/>
        <v>0</v>
      </c>
      <c r="O491" s="347">
        <f t="shared" si="139"/>
        <v>0</v>
      </c>
      <c r="P491" s="343"/>
    </row>
    <row r="492" spans="1:16" s="344" customFormat="1" ht="9.1999999999999993" x14ac:dyDescent="0.15">
      <c r="A492" s="345" t="s">
        <v>1219</v>
      </c>
      <c r="B492" s="346" t="s">
        <v>1220</v>
      </c>
      <c r="C492" s="347">
        <f>+PE!C489</f>
        <v>0</v>
      </c>
      <c r="D492" s="347"/>
      <c r="E492" s="347"/>
      <c r="F492" s="347">
        <f t="shared" si="138"/>
        <v>0</v>
      </c>
      <c r="G492" s="347">
        <f t="shared" si="139"/>
        <v>0</v>
      </c>
      <c r="H492" s="347">
        <f t="shared" si="139"/>
        <v>0</v>
      </c>
      <c r="I492" s="347">
        <f t="shared" si="139"/>
        <v>0</v>
      </c>
      <c r="J492" s="347">
        <f t="shared" si="139"/>
        <v>0</v>
      </c>
      <c r="K492" s="347">
        <f t="shared" si="139"/>
        <v>0</v>
      </c>
      <c r="L492" s="347">
        <f t="shared" si="139"/>
        <v>0</v>
      </c>
      <c r="M492" s="347">
        <f t="shared" si="139"/>
        <v>0</v>
      </c>
      <c r="N492" s="347">
        <f t="shared" si="139"/>
        <v>0</v>
      </c>
      <c r="O492" s="347">
        <f t="shared" si="139"/>
        <v>0</v>
      </c>
      <c r="P492" s="343"/>
    </row>
    <row r="493" spans="1:16" s="344" customFormat="1" ht="9.1999999999999993" x14ac:dyDescent="0.15">
      <c r="A493" s="345" t="s">
        <v>1221</v>
      </c>
      <c r="B493" s="346" t="s">
        <v>1222</v>
      </c>
      <c r="C493" s="347">
        <f>+PE!C490</f>
        <v>0</v>
      </c>
      <c r="D493" s="347"/>
      <c r="E493" s="347"/>
      <c r="F493" s="347">
        <f t="shared" si="138"/>
        <v>0</v>
      </c>
      <c r="G493" s="347">
        <f t="shared" si="139"/>
        <v>0</v>
      </c>
      <c r="H493" s="347">
        <f t="shared" si="139"/>
        <v>0</v>
      </c>
      <c r="I493" s="347">
        <f t="shared" si="139"/>
        <v>0</v>
      </c>
      <c r="J493" s="347">
        <f t="shared" si="139"/>
        <v>0</v>
      </c>
      <c r="K493" s="347">
        <f t="shared" si="139"/>
        <v>0</v>
      </c>
      <c r="L493" s="347">
        <f t="shared" si="139"/>
        <v>0</v>
      </c>
      <c r="M493" s="347">
        <f t="shared" si="139"/>
        <v>0</v>
      </c>
      <c r="N493" s="347">
        <f t="shared" si="139"/>
        <v>0</v>
      </c>
      <c r="O493" s="347">
        <f t="shared" si="139"/>
        <v>0</v>
      </c>
      <c r="P493" s="343"/>
    </row>
    <row r="494" spans="1:16" s="344" customFormat="1" ht="9.1999999999999993" x14ac:dyDescent="0.15">
      <c r="A494" s="345" t="s">
        <v>1223</v>
      </c>
      <c r="B494" s="346" t="s">
        <v>1224</v>
      </c>
      <c r="C494" s="347">
        <f>+PE!C491</f>
        <v>0</v>
      </c>
      <c r="D494" s="347"/>
      <c r="E494" s="347"/>
      <c r="F494" s="347">
        <f t="shared" si="138"/>
        <v>0</v>
      </c>
      <c r="G494" s="347">
        <f t="shared" si="139"/>
        <v>0</v>
      </c>
      <c r="H494" s="347">
        <f t="shared" si="139"/>
        <v>0</v>
      </c>
      <c r="I494" s="347">
        <f t="shared" si="139"/>
        <v>0</v>
      </c>
      <c r="J494" s="347">
        <f t="shared" si="139"/>
        <v>0</v>
      </c>
      <c r="K494" s="347">
        <f t="shared" si="139"/>
        <v>0</v>
      </c>
      <c r="L494" s="347">
        <f t="shared" si="139"/>
        <v>0</v>
      </c>
      <c r="M494" s="347">
        <f t="shared" si="139"/>
        <v>0</v>
      </c>
      <c r="N494" s="347">
        <f t="shared" si="139"/>
        <v>0</v>
      </c>
      <c r="O494" s="347">
        <f t="shared" si="139"/>
        <v>0</v>
      </c>
      <c r="P494" s="343"/>
    </row>
    <row r="495" spans="1:16" s="344" customFormat="1" ht="9.1999999999999993" x14ac:dyDescent="0.15">
      <c r="A495" s="345" t="s">
        <v>1225</v>
      </c>
      <c r="B495" s="346" t="s">
        <v>1226</v>
      </c>
      <c r="C495" s="347">
        <f>+PE!C492</f>
        <v>0</v>
      </c>
      <c r="D495" s="347"/>
      <c r="E495" s="347"/>
      <c r="F495" s="347">
        <f t="shared" si="138"/>
        <v>0</v>
      </c>
      <c r="G495" s="347">
        <f t="shared" si="139"/>
        <v>0</v>
      </c>
      <c r="H495" s="347">
        <f t="shared" si="139"/>
        <v>0</v>
      </c>
      <c r="I495" s="347">
        <f t="shared" si="139"/>
        <v>0</v>
      </c>
      <c r="J495" s="347">
        <f t="shared" si="139"/>
        <v>0</v>
      </c>
      <c r="K495" s="347">
        <f t="shared" si="139"/>
        <v>0</v>
      </c>
      <c r="L495" s="347">
        <f t="shared" si="139"/>
        <v>0</v>
      </c>
      <c r="M495" s="347">
        <f t="shared" si="139"/>
        <v>0</v>
      </c>
      <c r="N495" s="347">
        <f t="shared" si="139"/>
        <v>0</v>
      </c>
      <c r="O495" s="347">
        <f t="shared" si="139"/>
        <v>0</v>
      </c>
      <c r="P495" s="343"/>
    </row>
    <row r="496" spans="1:16" s="344" customFormat="1" ht="9.1999999999999993" x14ac:dyDescent="0.15">
      <c r="A496" s="345" t="s">
        <v>1227</v>
      </c>
      <c r="B496" s="346" t="s">
        <v>1228</v>
      </c>
      <c r="C496" s="347">
        <f>+PE!C493</f>
        <v>0</v>
      </c>
      <c r="D496" s="347"/>
      <c r="E496" s="347"/>
      <c r="F496" s="347"/>
      <c r="G496" s="347"/>
      <c r="H496" s="347"/>
      <c r="I496" s="347"/>
      <c r="J496" s="347"/>
      <c r="K496" s="347"/>
      <c r="L496" s="347"/>
      <c r="M496" s="347"/>
      <c r="N496" s="347"/>
      <c r="O496" s="347"/>
      <c r="P496" s="343"/>
    </row>
    <row r="497" spans="1:16" s="344" customFormat="1" ht="18.350000000000001" x14ac:dyDescent="0.15">
      <c r="A497" s="345" t="s">
        <v>1229</v>
      </c>
      <c r="B497" s="346" t="s">
        <v>1230</v>
      </c>
      <c r="C497" s="347">
        <f>+PE!C494</f>
        <v>0</v>
      </c>
      <c r="D497" s="347"/>
      <c r="E497" s="347"/>
      <c r="F497" s="347"/>
      <c r="G497" s="347"/>
      <c r="H497" s="347"/>
      <c r="I497" s="347"/>
      <c r="J497" s="347"/>
      <c r="K497" s="347"/>
      <c r="L497" s="347"/>
      <c r="M497" s="347"/>
      <c r="N497" s="347"/>
      <c r="O497" s="347"/>
      <c r="P497" s="343"/>
    </row>
    <row r="498" spans="1:16" s="344" customFormat="1" ht="18.350000000000001" x14ac:dyDescent="0.15">
      <c r="A498" s="345" t="s">
        <v>1231</v>
      </c>
      <c r="B498" s="346" t="s">
        <v>1232</v>
      </c>
      <c r="C498" s="347">
        <f>+PE!C495</f>
        <v>0</v>
      </c>
      <c r="D498" s="347"/>
      <c r="E498" s="347"/>
      <c r="F498" s="347">
        <f>+C498/10</f>
        <v>0</v>
      </c>
      <c r="G498" s="347">
        <f t="shared" ref="G498:O498" si="140">+F498</f>
        <v>0</v>
      </c>
      <c r="H498" s="347">
        <f t="shared" si="140"/>
        <v>0</v>
      </c>
      <c r="I498" s="347">
        <f t="shared" si="140"/>
        <v>0</v>
      </c>
      <c r="J498" s="347">
        <f t="shared" si="140"/>
        <v>0</v>
      </c>
      <c r="K498" s="347">
        <f t="shared" si="140"/>
        <v>0</v>
      </c>
      <c r="L498" s="347">
        <f t="shared" si="140"/>
        <v>0</v>
      </c>
      <c r="M498" s="347">
        <f t="shared" si="140"/>
        <v>0</v>
      </c>
      <c r="N498" s="347">
        <f t="shared" si="140"/>
        <v>0</v>
      </c>
      <c r="O498" s="347">
        <f t="shared" si="140"/>
        <v>0</v>
      </c>
      <c r="P498" s="343"/>
    </row>
    <row r="499" spans="1:16" s="344" customFormat="1" ht="9.1999999999999993" x14ac:dyDescent="0.15">
      <c r="A499" s="345" t="s">
        <v>1233</v>
      </c>
      <c r="B499" s="346" t="s">
        <v>1234</v>
      </c>
      <c r="C499" s="347">
        <f>+PE!C496</f>
        <v>0</v>
      </c>
      <c r="D499" s="347"/>
      <c r="E499" s="347"/>
      <c r="F499" s="347"/>
      <c r="G499" s="347"/>
      <c r="H499" s="347"/>
      <c r="I499" s="347"/>
      <c r="J499" s="347"/>
      <c r="K499" s="347"/>
      <c r="L499" s="347"/>
      <c r="M499" s="347"/>
      <c r="N499" s="347"/>
      <c r="O499" s="347"/>
      <c r="P499" s="343"/>
    </row>
    <row r="500" spans="1:16" s="344" customFormat="1" ht="9.1999999999999993" x14ac:dyDescent="0.15">
      <c r="A500" s="345" t="s">
        <v>1235</v>
      </c>
      <c r="B500" s="346" t="s">
        <v>1236</v>
      </c>
      <c r="C500" s="347" t="e">
        <f>+PE!#REF!</f>
        <v>#REF!</v>
      </c>
      <c r="D500" s="347"/>
      <c r="E500" s="347"/>
      <c r="F500" s="347" t="e">
        <f>+C500/10</f>
        <v>#REF!</v>
      </c>
      <c r="G500" s="347" t="e">
        <f t="shared" ref="G500:O500" si="141">+F500</f>
        <v>#REF!</v>
      </c>
      <c r="H500" s="347" t="e">
        <f t="shared" si="141"/>
        <v>#REF!</v>
      </c>
      <c r="I500" s="347" t="e">
        <f t="shared" si="141"/>
        <v>#REF!</v>
      </c>
      <c r="J500" s="347" t="e">
        <f t="shared" si="141"/>
        <v>#REF!</v>
      </c>
      <c r="K500" s="347" t="e">
        <f t="shared" si="141"/>
        <v>#REF!</v>
      </c>
      <c r="L500" s="347" t="e">
        <f t="shared" si="141"/>
        <v>#REF!</v>
      </c>
      <c r="M500" s="347" t="e">
        <f t="shared" si="141"/>
        <v>#REF!</v>
      </c>
      <c r="N500" s="347" t="e">
        <f t="shared" si="141"/>
        <v>#REF!</v>
      </c>
      <c r="O500" s="347" t="e">
        <f t="shared" si="141"/>
        <v>#REF!</v>
      </c>
      <c r="P500" s="343"/>
    </row>
    <row r="501" spans="1:16" s="344" customFormat="1" ht="9.1999999999999993" x14ac:dyDescent="0.15">
      <c r="A501" s="345" t="s">
        <v>1237</v>
      </c>
      <c r="B501" s="346" t="s">
        <v>1238</v>
      </c>
      <c r="C501" s="347">
        <f>+PE!C498</f>
        <v>0</v>
      </c>
      <c r="D501" s="347"/>
      <c r="E501" s="347"/>
      <c r="F501" s="347"/>
      <c r="G501" s="347"/>
      <c r="H501" s="347"/>
      <c r="I501" s="347"/>
      <c r="J501" s="347"/>
      <c r="K501" s="347"/>
      <c r="L501" s="347"/>
      <c r="M501" s="347"/>
      <c r="N501" s="347"/>
      <c r="O501" s="347"/>
      <c r="P501" s="343"/>
    </row>
    <row r="502" spans="1:16" s="344" customFormat="1" ht="9.1999999999999993" x14ac:dyDescent="0.15">
      <c r="A502" s="345" t="s">
        <v>1239</v>
      </c>
      <c r="B502" s="346" t="s">
        <v>1240</v>
      </c>
      <c r="C502" s="347">
        <f>+PE!C499</f>
        <v>0</v>
      </c>
      <c r="D502" s="347"/>
      <c r="E502" s="347"/>
      <c r="F502" s="347">
        <f>+C502/10</f>
        <v>0</v>
      </c>
      <c r="G502" s="347">
        <f t="shared" ref="G502:O502" si="142">+F502</f>
        <v>0</v>
      </c>
      <c r="H502" s="347">
        <f t="shared" si="142"/>
        <v>0</v>
      </c>
      <c r="I502" s="347">
        <f t="shared" si="142"/>
        <v>0</v>
      </c>
      <c r="J502" s="347">
        <f t="shared" si="142"/>
        <v>0</v>
      </c>
      <c r="K502" s="347">
        <f t="shared" si="142"/>
        <v>0</v>
      </c>
      <c r="L502" s="347">
        <f t="shared" si="142"/>
        <v>0</v>
      </c>
      <c r="M502" s="347">
        <f t="shared" si="142"/>
        <v>0</v>
      </c>
      <c r="N502" s="347">
        <f t="shared" si="142"/>
        <v>0</v>
      </c>
      <c r="O502" s="347">
        <f t="shared" si="142"/>
        <v>0</v>
      </c>
      <c r="P502" s="343"/>
    </row>
    <row r="503" spans="1:16" s="344" customFormat="1" ht="9.1999999999999993" x14ac:dyDescent="0.15">
      <c r="A503" s="345" t="s">
        <v>1241</v>
      </c>
      <c r="B503" s="346" t="s">
        <v>1242</v>
      </c>
      <c r="C503" s="347">
        <f>+PE!C500</f>
        <v>0</v>
      </c>
      <c r="D503" s="347"/>
      <c r="E503" s="347"/>
      <c r="F503" s="347"/>
      <c r="G503" s="347"/>
      <c r="H503" s="347"/>
      <c r="I503" s="347"/>
      <c r="J503" s="347"/>
      <c r="K503" s="347"/>
      <c r="L503" s="347"/>
      <c r="M503" s="347"/>
      <c r="N503" s="347"/>
      <c r="O503" s="347"/>
      <c r="P503" s="343"/>
    </row>
    <row r="504" spans="1:16" s="344" customFormat="1" ht="9.1999999999999993" x14ac:dyDescent="0.15">
      <c r="A504" s="345" t="s">
        <v>1243</v>
      </c>
      <c r="B504" s="346" t="s">
        <v>1244</v>
      </c>
      <c r="C504" s="347">
        <f>+PE!C501</f>
        <v>0</v>
      </c>
      <c r="D504" s="347"/>
      <c r="E504" s="347"/>
      <c r="F504" s="347">
        <f>+C504/10</f>
        <v>0</v>
      </c>
      <c r="G504" s="347">
        <f t="shared" ref="G504:O504" si="143">+F504</f>
        <v>0</v>
      </c>
      <c r="H504" s="347">
        <f t="shared" si="143"/>
        <v>0</v>
      </c>
      <c r="I504" s="347">
        <f t="shared" si="143"/>
        <v>0</v>
      </c>
      <c r="J504" s="347">
        <f t="shared" si="143"/>
        <v>0</v>
      </c>
      <c r="K504" s="347">
        <f t="shared" si="143"/>
        <v>0</v>
      </c>
      <c r="L504" s="347">
        <f t="shared" si="143"/>
        <v>0</v>
      </c>
      <c r="M504" s="347">
        <f t="shared" si="143"/>
        <v>0</v>
      </c>
      <c r="N504" s="347">
        <f t="shared" si="143"/>
        <v>0</v>
      </c>
      <c r="O504" s="347">
        <f t="shared" si="143"/>
        <v>0</v>
      </c>
      <c r="P504" s="343"/>
    </row>
    <row r="505" spans="1:16" s="344" customFormat="1" ht="9.1999999999999993" x14ac:dyDescent="0.15">
      <c r="A505" s="345" t="s">
        <v>1245</v>
      </c>
      <c r="B505" s="346" t="s">
        <v>1246</v>
      </c>
      <c r="C505" s="347">
        <f>+PE!C502</f>
        <v>0</v>
      </c>
      <c r="D505" s="347"/>
      <c r="E505" s="347"/>
      <c r="F505" s="347"/>
      <c r="G505" s="347"/>
      <c r="H505" s="347"/>
      <c r="I505" s="347"/>
      <c r="J505" s="347"/>
      <c r="K505" s="347"/>
      <c r="L505" s="347"/>
      <c r="M505" s="347"/>
      <c r="N505" s="347"/>
      <c r="O505" s="347"/>
      <c r="P505" s="343"/>
    </row>
    <row r="506" spans="1:16" s="344" customFormat="1" ht="9.1999999999999993" x14ac:dyDescent="0.15">
      <c r="A506" s="345" t="s">
        <v>1247</v>
      </c>
      <c r="B506" s="346" t="s">
        <v>1248</v>
      </c>
      <c r="C506" s="347">
        <f>+PE!C503</f>
        <v>0</v>
      </c>
      <c r="D506" s="347"/>
      <c r="E506" s="347"/>
      <c r="F506" s="347">
        <f>+C506/10</f>
        <v>0</v>
      </c>
      <c r="G506" s="347">
        <f t="shared" ref="G506:O506" si="144">+F506</f>
        <v>0</v>
      </c>
      <c r="H506" s="347">
        <f t="shared" si="144"/>
        <v>0</v>
      </c>
      <c r="I506" s="347">
        <f t="shared" si="144"/>
        <v>0</v>
      </c>
      <c r="J506" s="347">
        <f t="shared" si="144"/>
        <v>0</v>
      </c>
      <c r="K506" s="347">
        <f t="shared" si="144"/>
        <v>0</v>
      </c>
      <c r="L506" s="347">
        <f t="shared" si="144"/>
        <v>0</v>
      </c>
      <c r="M506" s="347">
        <f t="shared" si="144"/>
        <v>0</v>
      </c>
      <c r="N506" s="347">
        <f t="shared" si="144"/>
        <v>0</v>
      </c>
      <c r="O506" s="347">
        <f t="shared" si="144"/>
        <v>0</v>
      </c>
      <c r="P506" s="343"/>
    </row>
    <row r="507" spans="1:16" s="344" customFormat="1" ht="9.1999999999999993" x14ac:dyDescent="0.15">
      <c r="A507" s="345" t="s">
        <v>1249</v>
      </c>
      <c r="B507" s="346" t="s">
        <v>1250</v>
      </c>
      <c r="C507" s="347">
        <f>+PE!C504</f>
        <v>0</v>
      </c>
      <c r="D507" s="347"/>
      <c r="E507" s="347"/>
      <c r="F507" s="347"/>
      <c r="G507" s="347"/>
      <c r="H507" s="347"/>
      <c r="I507" s="347"/>
      <c r="J507" s="347"/>
      <c r="K507" s="347"/>
      <c r="L507" s="347"/>
      <c r="M507" s="347"/>
      <c r="N507" s="347"/>
      <c r="O507" s="347"/>
      <c r="P507" s="343"/>
    </row>
    <row r="508" spans="1:16" s="344" customFormat="1" ht="18.350000000000001" x14ac:dyDescent="0.15">
      <c r="A508" s="345" t="s">
        <v>1251</v>
      </c>
      <c r="B508" s="346" t="s">
        <v>1252</v>
      </c>
      <c r="C508" s="347">
        <f>+PE!C505</f>
        <v>0</v>
      </c>
      <c r="D508" s="347"/>
      <c r="E508" s="347"/>
      <c r="F508" s="347"/>
      <c r="G508" s="347"/>
      <c r="H508" s="347"/>
      <c r="I508" s="347"/>
      <c r="J508" s="347"/>
      <c r="K508" s="347"/>
      <c r="L508" s="347"/>
      <c r="M508" s="347"/>
      <c r="N508" s="347"/>
      <c r="O508" s="347"/>
      <c r="P508" s="343"/>
    </row>
    <row r="509" spans="1:16" s="344" customFormat="1" ht="9.1999999999999993" x14ac:dyDescent="0.15">
      <c r="A509" s="340" t="s">
        <v>1253</v>
      </c>
      <c r="B509" s="341" t="s">
        <v>27</v>
      </c>
      <c r="C509" s="342">
        <f>SUM(C510:C532)</f>
        <v>42054059</v>
      </c>
      <c r="D509" s="342">
        <f t="shared" ref="D509:O509" si="145">SUM(D510:D532)</f>
        <v>0</v>
      </c>
      <c r="E509" s="342">
        <f t="shared" si="145"/>
        <v>0</v>
      </c>
      <c r="F509" s="342">
        <f t="shared" si="145"/>
        <v>0</v>
      </c>
      <c r="G509" s="342">
        <f t="shared" si="145"/>
        <v>0</v>
      </c>
      <c r="H509" s="342">
        <f t="shared" si="145"/>
        <v>0</v>
      </c>
      <c r="I509" s="342">
        <f t="shared" si="145"/>
        <v>0</v>
      </c>
      <c r="J509" s="342">
        <f t="shared" si="145"/>
        <v>0</v>
      </c>
      <c r="K509" s="342">
        <f t="shared" si="145"/>
        <v>0</v>
      </c>
      <c r="L509" s="342">
        <f t="shared" si="145"/>
        <v>0</v>
      </c>
      <c r="M509" s="342">
        <f t="shared" si="145"/>
        <v>0</v>
      </c>
      <c r="N509" s="342">
        <f t="shared" si="145"/>
        <v>0</v>
      </c>
      <c r="O509" s="342">
        <f t="shared" si="145"/>
        <v>0</v>
      </c>
      <c r="P509" s="343"/>
    </row>
    <row r="510" spans="1:16" s="344" customFormat="1" ht="9.1999999999999993" x14ac:dyDescent="0.15">
      <c r="A510" s="345" t="s">
        <v>1254</v>
      </c>
      <c r="B510" s="346" t="s">
        <v>1208</v>
      </c>
      <c r="C510" s="347">
        <f>+PE!C507</f>
        <v>0</v>
      </c>
      <c r="D510" s="347"/>
      <c r="E510" s="347"/>
      <c r="F510" s="347"/>
      <c r="G510" s="347"/>
      <c r="H510" s="347"/>
      <c r="I510" s="347"/>
      <c r="J510" s="347"/>
      <c r="K510" s="347"/>
      <c r="L510" s="347"/>
      <c r="M510" s="347"/>
      <c r="N510" s="347"/>
      <c r="O510" s="347"/>
      <c r="P510" s="343"/>
    </row>
    <row r="511" spans="1:16" s="344" customFormat="1" ht="9.1999999999999993" x14ac:dyDescent="0.15">
      <c r="A511" s="345" t="s">
        <v>1255</v>
      </c>
      <c r="B511" s="346" t="s">
        <v>1210</v>
      </c>
      <c r="C511" s="347">
        <f>+PE!C508</f>
        <v>0</v>
      </c>
      <c r="D511" s="347"/>
      <c r="E511" s="347"/>
      <c r="F511" s="347">
        <f>+C511/10</f>
        <v>0</v>
      </c>
      <c r="G511" s="347">
        <f t="shared" ref="G511:O511" si="146">+F511</f>
        <v>0</v>
      </c>
      <c r="H511" s="347">
        <f t="shared" si="146"/>
        <v>0</v>
      </c>
      <c r="I511" s="347">
        <f t="shared" si="146"/>
        <v>0</v>
      </c>
      <c r="J511" s="347">
        <f t="shared" si="146"/>
        <v>0</v>
      </c>
      <c r="K511" s="347">
        <f t="shared" si="146"/>
        <v>0</v>
      </c>
      <c r="L511" s="347">
        <f t="shared" si="146"/>
        <v>0</v>
      </c>
      <c r="M511" s="347">
        <f t="shared" si="146"/>
        <v>0</v>
      </c>
      <c r="N511" s="347">
        <f t="shared" si="146"/>
        <v>0</v>
      </c>
      <c r="O511" s="347">
        <f t="shared" si="146"/>
        <v>0</v>
      </c>
      <c r="P511" s="343"/>
    </row>
    <row r="512" spans="1:16" s="344" customFormat="1" ht="9.1999999999999993" x14ac:dyDescent="0.15">
      <c r="A512" s="345" t="s">
        <v>1256</v>
      </c>
      <c r="B512" s="346" t="s">
        <v>1212</v>
      </c>
      <c r="C512" s="347">
        <f>+PE!C509</f>
        <v>0</v>
      </c>
      <c r="D512" s="347"/>
      <c r="E512" s="347"/>
      <c r="F512" s="347"/>
      <c r="G512" s="347"/>
      <c r="H512" s="347"/>
      <c r="I512" s="347"/>
      <c r="J512" s="347"/>
      <c r="K512" s="347"/>
      <c r="L512" s="347"/>
      <c r="M512" s="347"/>
      <c r="N512" s="347"/>
      <c r="O512" s="347"/>
      <c r="P512" s="343"/>
    </row>
    <row r="513" spans="1:16" s="344" customFormat="1" ht="9.1999999999999993" x14ac:dyDescent="0.15">
      <c r="A513" s="345" t="s">
        <v>1257</v>
      </c>
      <c r="B513" s="346" t="s">
        <v>1214</v>
      </c>
      <c r="C513" s="347">
        <f>+PE!C510</f>
        <v>0</v>
      </c>
      <c r="D513" s="347"/>
      <c r="E513" s="347"/>
      <c r="F513" s="347"/>
      <c r="G513" s="347"/>
      <c r="H513" s="347"/>
      <c r="I513" s="347"/>
      <c r="J513" s="347"/>
      <c r="K513" s="347"/>
      <c r="L513" s="347"/>
      <c r="M513" s="347"/>
      <c r="N513" s="347"/>
      <c r="O513" s="347"/>
      <c r="P513" s="343"/>
    </row>
    <row r="514" spans="1:16" s="344" customFormat="1" ht="9.1999999999999993" x14ac:dyDescent="0.15">
      <c r="A514" s="345" t="s">
        <v>1258</v>
      </c>
      <c r="B514" s="346" t="s">
        <v>1216</v>
      </c>
      <c r="C514" s="347">
        <f>+PE!C511</f>
        <v>0</v>
      </c>
      <c r="D514" s="347"/>
      <c r="E514" s="347"/>
      <c r="F514" s="347"/>
      <c r="G514" s="347"/>
      <c r="H514" s="347"/>
      <c r="I514" s="347"/>
      <c r="J514" s="347"/>
      <c r="K514" s="347"/>
      <c r="L514" s="347"/>
      <c r="M514" s="347"/>
      <c r="N514" s="347"/>
      <c r="O514" s="347"/>
      <c r="P514" s="343"/>
    </row>
    <row r="515" spans="1:16" s="344" customFormat="1" ht="9.1999999999999993" x14ac:dyDescent="0.15">
      <c r="A515" s="345" t="s">
        <v>1259</v>
      </c>
      <c r="B515" s="346" t="s">
        <v>1218</v>
      </c>
      <c r="C515" s="347">
        <f>+PE!C512</f>
        <v>0</v>
      </c>
      <c r="D515" s="347"/>
      <c r="E515" s="347"/>
      <c r="F515" s="347"/>
      <c r="G515" s="347"/>
      <c r="H515" s="347"/>
      <c r="I515" s="347"/>
      <c r="J515" s="347"/>
      <c r="K515" s="347"/>
      <c r="L515" s="347"/>
      <c r="M515" s="347"/>
      <c r="N515" s="347"/>
      <c r="O515" s="347"/>
      <c r="P515" s="343"/>
    </row>
    <row r="516" spans="1:16" s="344" customFormat="1" ht="9.1999999999999993" x14ac:dyDescent="0.15">
      <c r="A516" s="345" t="s">
        <v>1260</v>
      </c>
      <c r="B516" s="346" t="s">
        <v>1220</v>
      </c>
      <c r="C516" s="347">
        <f>+PE!C513</f>
        <v>0</v>
      </c>
      <c r="D516" s="347"/>
      <c r="E516" s="347"/>
      <c r="F516" s="347"/>
      <c r="G516" s="347"/>
      <c r="H516" s="347"/>
      <c r="I516" s="347"/>
      <c r="J516" s="347"/>
      <c r="K516" s="347"/>
      <c r="L516" s="347"/>
      <c r="M516" s="347"/>
      <c r="N516" s="347"/>
      <c r="O516" s="347"/>
      <c r="P516" s="343"/>
    </row>
    <row r="517" spans="1:16" s="344" customFormat="1" ht="9.1999999999999993" x14ac:dyDescent="0.15">
      <c r="A517" s="345" t="s">
        <v>1261</v>
      </c>
      <c r="B517" s="346" t="s">
        <v>1222</v>
      </c>
      <c r="C517" s="347">
        <f>+PE!C514</f>
        <v>0</v>
      </c>
      <c r="D517" s="347"/>
      <c r="E517" s="347"/>
      <c r="F517" s="347"/>
      <c r="G517" s="347"/>
      <c r="H517" s="347"/>
      <c r="I517" s="347"/>
      <c r="J517" s="347"/>
      <c r="K517" s="347"/>
      <c r="L517" s="347"/>
      <c r="M517" s="347"/>
      <c r="N517" s="347"/>
      <c r="O517" s="347"/>
      <c r="P517" s="343"/>
    </row>
    <row r="518" spans="1:16" s="344" customFormat="1" ht="9.1999999999999993" x14ac:dyDescent="0.15">
      <c r="A518" s="345" t="s">
        <v>1262</v>
      </c>
      <c r="B518" s="346" t="s">
        <v>1224</v>
      </c>
      <c r="C518" s="347">
        <f>+PE!C515</f>
        <v>0</v>
      </c>
      <c r="D518" s="347"/>
      <c r="E518" s="347"/>
      <c r="F518" s="347"/>
      <c r="G518" s="347"/>
      <c r="H518" s="347"/>
      <c r="I518" s="347"/>
      <c r="J518" s="347"/>
      <c r="K518" s="347"/>
      <c r="L518" s="347"/>
      <c r="M518" s="347"/>
      <c r="N518" s="347"/>
      <c r="O518" s="347"/>
      <c r="P518" s="343"/>
    </row>
    <row r="519" spans="1:16" s="344" customFormat="1" ht="9.1999999999999993" x14ac:dyDescent="0.15">
      <c r="A519" s="345" t="s">
        <v>1263</v>
      </c>
      <c r="B519" s="346" t="s">
        <v>1226</v>
      </c>
      <c r="C519" s="347">
        <f>+PE!C516</f>
        <v>0</v>
      </c>
      <c r="D519" s="347"/>
      <c r="E519" s="347"/>
      <c r="F519" s="347"/>
      <c r="G519" s="347"/>
      <c r="H519" s="347"/>
      <c r="I519" s="347"/>
      <c r="J519" s="347"/>
      <c r="K519" s="347"/>
      <c r="L519" s="347"/>
      <c r="M519" s="347"/>
      <c r="N519" s="347"/>
      <c r="O519" s="347"/>
      <c r="P519" s="343"/>
    </row>
    <row r="520" spans="1:16" s="344" customFormat="1" ht="9.1999999999999993" x14ac:dyDescent="0.15">
      <c r="A520" s="345" t="s">
        <v>1264</v>
      </c>
      <c r="B520" s="346" t="s">
        <v>1228</v>
      </c>
      <c r="C520" s="347">
        <f>+PE!C517</f>
        <v>0</v>
      </c>
      <c r="D520" s="347"/>
      <c r="E520" s="347"/>
      <c r="F520" s="347"/>
      <c r="G520" s="347"/>
      <c r="H520" s="347"/>
      <c r="I520" s="347"/>
      <c r="J520" s="347"/>
      <c r="K520" s="347"/>
      <c r="L520" s="347"/>
      <c r="M520" s="347"/>
      <c r="N520" s="347"/>
      <c r="O520" s="347"/>
      <c r="P520" s="343"/>
    </row>
    <row r="521" spans="1:16" s="344" customFormat="1" ht="18.350000000000001" x14ac:dyDescent="0.15">
      <c r="A521" s="345" t="s">
        <v>1265</v>
      </c>
      <c r="B521" s="346" t="s">
        <v>1230</v>
      </c>
      <c r="C521" s="347">
        <f>+PE!C518</f>
        <v>0</v>
      </c>
      <c r="D521" s="347"/>
      <c r="E521" s="347"/>
      <c r="F521" s="347"/>
      <c r="G521" s="347"/>
      <c r="H521" s="347"/>
      <c r="I521" s="347"/>
      <c r="J521" s="347"/>
      <c r="K521" s="347"/>
      <c r="L521" s="347"/>
      <c r="M521" s="347"/>
      <c r="N521" s="347"/>
      <c r="O521" s="347"/>
      <c r="P521" s="343"/>
    </row>
    <row r="522" spans="1:16" s="344" customFormat="1" ht="18.350000000000001" x14ac:dyDescent="0.15">
      <c r="A522" s="345" t="s">
        <v>1266</v>
      </c>
      <c r="B522" s="346" t="s">
        <v>1232</v>
      </c>
      <c r="C522" s="347">
        <f>+PE!C519</f>
        <v>0</v>
      </c>
      <c r="D522" s="347"/>
      <c r="E522" s="347"/>
      <c r="F522" s="347"/>
      <c r="G522" s="347"/>
      <c r="H522" s="347"/>
      <c r="I522" s="347"/>
      <c r="J522" s="347"/>
      <c r="K522" s="347"/>
      <c r="L522" s="347"/>
      <c r="M522" s="347"/>
      <c r="N522" s="347"/>
      <c r="O522" s="347"/>
      <c r="P522" s="343"/>
    </row>
    <row r="523" spans="1:16" s="344" customFormat="1" ht="9.1999999999999993" x14ac:dyDescent="0.15">
      <c r="A523" s="345" t="s">
        <v>1267</v>
      </c>
      <c r="B523" s="346" t="s">
        <v>1234</v>
      </c>
      <c r="C523" s="347">
        <f>+PE!C520</f>
        <v>0</v>
      </c>
      <c r="D523" s="347"/>
      <c r="E523" s="347"/>
      <c r="F523" s="347"/>
      <c r="G523" s="347"/>
      <c r="H523" s="347"/>
      <c r="I523" s="347"/>
      <c r="J523" s="347"/>
      <c r="K523" s="347"/>
      <c r="L523" s="347"/>
      <c r="M523" s="347"/>
      <c r="N523" s="347"/>
      <c r="O523" s="347"/>
      <c r="P523" s="343"/>
    </row>
    <row r="524" spans="1:16" s="344" customFormat="1" ht="9.1999999999999993" x14ac:dyDescent="0.15">
      <c r="A524" s="345" t="s">
        <v>1268</v>
      </c>
      <c r="B524" s="346" t="s">
        <v>1236</v>
      </c>
      <c r="C524" s="347">
        <f>+PE!C497</f>
        <v>42054059</v>
      </c>
      <c r="D524" s="347"/>
      <c r="E524" s="347"/>
      <c r="F524" s="347"/>
      <c r="G524" s="347"/>
      <c r="H524" s="347"/>
      <c r="I524" s="347"/>
      <c r="J524" s="347"/>
      <c r="K524" s="347"/>
      <c r="L524" s="347"/>
      <c r="M524" s="347"/>
      <c r="N524" s="347"/>
      <c r="O524" s="347"/>
      <c r="P524" s="343"/>
    </row>
    <row r="525" spans="1:16" s="344" customFormat="1" ht="9.1999999999999993" x14ac:dyDescent="0.15">
      <c r="A525" s="345" t="s">
        <v>1269</v>
      </c>
      <c r="B525" s="346" t="s">
        <v>1238</v>
      </c>
      <c r="C525" s="347">
        <f>+PE!C522</f>
        <v>0</v>
      </c>
      <c r="D525" s="347"/>
      <c r="E525" s="347"/>
      <c r="F525" s="347"/>
      <c r="G525" s="347"/>
      <c r="H525" s="347"/>
      <c r="I525" s="347"/>
      <c r="J525" s="347"/>
      <c r="K525" s="347"/>
      <c r="L525" s="347"/>
      <c r="M525" s="347"/>
      <c r="N525" s="347"/>
      <c r="O525" s="347"/>
      <c r="P525" s="343"/>
    </row>
    <row r="526" spans="1:16" s="344" customFormat="1" ht="9.1999999999999993" x14ac:dyDescent="0.15">
      <c r="A526" s="345" t="s">
        <v>1270</v>
      </c>
      <c r="B526" s="346" t="s">
        <v>1240</v>
      </c>
      <c r="C526" s="347">
        <f>+PE!C523</f>
        <v>0</v>
      </c>
      <c r="D526" s="347"/>
      <c r="E526" s="347"/>
      <c r="F526" s="347"/>
      <c r="G526" s="347"/>
      <c r="H526" s="347"/>
      <c r="I526" s="347"/>
      <c r="J526" s="347"/>
      <c r="K526" s="347"/>
      <c r="L526" s="347"/>
      <c r="M526" s="347"/>
      <c r="N526" s="347"/>
      <c r="O526" s="347"/>
      <c r="P526" s="343"/>
    </row>
    <row r="527" spans="1:16" s="344" customFormat="1" ht="9.1999999999999993" x14ac:dyDescent="0.15">
      <c r="A527" s="345" t="s">
        <v>1271</v>
      </c>
      <c r="B527" s="346" t="s">
        <v>1242</v>
      </c>
      <c r="C527" s="347">
        <f>+PE!C524</f>
        <v>0</v>
      </c>
      <c r="D527" s="347"/>
      <c r="E527" s="347"/>
      <c r="F527" s="347"/>
      <c r="G527" s="347"/>
      <c r="H527" s="347"/>
      <c r="I527" s="347"/>
      <c r="J527" s="347"/>
      <c r="K527" s="347"/>
      <c r="L527" s="347"/>
      <c r="M527" s="347"/>
      <c r="N527" s="347"/>
      <c r="O527" s="347"/>
      <c r="P527" s="343"/>
    </row>
    <row r="528" spans="1:16" s="344" customFormat="1" ht="9.1999999999999993" x14ac:dyDescent="0.15">
      <c r="A528" s="345" t="s">
        <v>1272</v>
      </c>
      <c r="B528" s="346" t="s">
        <v>1244</v>
      </c>
      <c r="C528" s="347">
        <f>+PE!C525</f>
        <v>0</v>
      </c>
      <c r="D528" s="347"/>
      <c r="E528" s="347"/>
      <c r="F528" s="347"/>
      <c r="G528" s="347"/>
      <c r="H528" s="347"/>
      <c r="I528" s="347"/>
      <c r="J528" s="347"/>
      <c r="K528" s="347"/>
      <c r="L528" s="347"/>
      <c r="M528" s="347"/>
      <c r="N528" s="347"/>
      <c r="O528" s="347"/>
      <c r="P528" s="343"/>
    </row>
    <row r="529" spans="1:16" s="344" customFormat="1" ht="9.1999999999999993" x14ac:dyDescent="0.15">
      <c r="A529" s="345" t="s">
        <v>1273</v>
      </c>
      <c r="B529" s="346" t="s">
        <v>1246</v>
      </c>
      <c r="C529" s="347">
        <f>+PE!C526</f>
        <v>0</v>
      </c>
      <c r="D529" s="347"/>
      <c r="E529" s="347"/>
      <c r="F529" s="347"/>
      <c r="G529" s="347"/>
      <c r="H529" s="347"/>
      <c r="I529" s="347"/>
      <c r="J529" s="347"/>
      <c r="K529" s="347"/>
      <c r="L529" s="347"/>
      <c r="M529" s="347"/>
      <c r="N529" s="347"/>
      <c r="O529" s="347"/>
      <c r="P529" s="343"/>
    </row>
    <row r="530" spans="1:16" s="344" customFormat="1" ht="9.1999999999999993" x14ac:dyDescent="0.15">
      <c r="A530" s="345" t="s">
        <v>1274</v>
      </c>
      <c r="B530" s="346" t="s">
        <v>1248</v>
      </c>
      <c r="C530" s="347">
        <f>+PE!C527</f>
        <v>0</v>
      </c>
      <c r="D530" s="347"/>
      <c r="E530" s="347"/>
      <c r="F530" s="347"/>
      <c r="G530" s="347"/>
      <c r="H530" s="347"/>
      <c r="I530" s="347"/>
      <c r="J530" s="347"/>
      <c r="K530" s="347"/>
      <c r="L530" s="347"/>
      <c r="M530" s="347"/>
      <c r="N530" s="347"/>
      <c r="O530" s="347"/>
      <c r="P530" s="343"/>
    </row>
    <row r="531" spans="1:16" s="344" customFormat="1" ht="9.1999999999999993" x14ac:dyDescent="0.15">
      <c r="A531" s="345" t="s">
        <v>1275</v>
      </c>
      <c r="B531" s="346" t="s">
        <v>1250</v>
      </c>
      <c r="C531" s="347">
        <f>+PE!C528</f>
        <v>0</v>
      </c>
      <c r="D531" s="347"/>
      <c r="E531" s="347"/>
      <c r="F531" s="347"/>
      <c r="G531" s="347"/>
      <c r="H531" s="347"/>
      <c r="I531" s="347"/>
      <c r="J531" s="347"/>
      <c r="K531" s="347"/>
      <c r="L531" s="347"/>
      <c r="M531" s="347"/>
      <c r="N531" s="347"/>
      <c r="O531" s="347"/>
      <c r="P531" s="343"/>
    </row>
    <row r="532" spans="1:16" s="344" customFormat="1" ht="18.350000000000001" x14ac:dyDescent="0.15">
      <c r="A532" s="345" t="s">
        <v>1276</v>
      </c>
      <c r="B532" s="346" t="s">
        <v>1252</v>
      </c>
      <c r="C532" s="347">
        <f>+PE!C529</f>
        <v>0</v>
      </c>
      <c r="D532" s="347"/>
      <c r="E532" s="347"/>
      <c r="F532" s="347"/>
      <c r="G532" s="347"/>
      <c r="H532" s="347"/>
      <c r="I532" s="347"/>
      <c r="J532" s="347"/>
      <c r="K532" s="347"/>
      <c r="L532" s="347"/>
      <c r="M532" s="347"/>
      <c r="N532" s="347"/>
      <c r="O532" s="347"/>
      <c r="P532" s="343"/>
    </row>
    <row r="533" spans="1:16" s="344" customFormat="1" ht="9.1999999999999993" x14ac:dyDescent="0.15">
      <c r="A533" s="340" t="s">
        <v>1277</v>
      </c>
      <c r="B533" s="341" t="s">
        <v>1278</v>
      </c>
      <c r="C533" s="342">
        <f>SUM(C534:C544)</f>
        <v>0</v>
      </c>
      <c r="D533" s="342">
        <f t="shared" ref="D533:O533" si="147">SUM(D534:D544)</f>
        <v>0</v>
      </c>
      <c r="E533" s="342">
        <f t="shared" si="147"/>
        <v>0</v>
      </c>
      <c r="F533" s="342">
        <f t="shared" si="147"/>
        <v>0</v>
      </c>
      <c r="G533" s="342">
        <f t="shared" si="147"/>
        <v>0</v>
      </c>
      <c r="H533" s="342">
        <f t="shared" si="147"/>
        <v>0</v>
      </c>
      <c r="I533" s="342">
        <f t="shared" si="147"/>
        <v>0</v>
      </c>
      <c r="J533" s="342">
        <f t="shared" si="147"/>
        <v>0</v>
      </c>
      <c r="K533" s="342">
        <f t="shared" si="147"/>
        <v>0</v>
      </c>
      <c r="L533" s="342">
        <f t="shared" si="147"/>
        <v>0</v>
      </c>
      <c r="M533" s="342">
        <f t="shared" si="147"/>
        <v>0</v>
      </c>
      <c r="N533" s="342">
        <f t="shared" si="147"/>
        <v>0</v>
      </c>
      <c r="O533" s="342">
        <f t="shared" si="147"/>
        <v>0</v>
      </c>
      <c r="P533" s="343"/>
    </row>
    <row r="534" spans="1:16" s="344" customFormat="1" ht="18.350000000000001" x14ac:dyDescent="0.15">
      <c r="A534" s="345" t="s">
        <v>1279</v>
      </c>
      <c r="B534" s="346" t="s">
        <v>1280</v>
      </c>
      <c r="C534" s="347">
        <f>+PE!C531</f>
        <v>0</v>
      </c>
      <c r="D534" s="347"/>
      <c r="E534" s="347"/>
      <c r="F534" s="347"/>
      <c r="G534" s="347"/>
      <c r="H534" s="347"/>
      <c r="I534" s="347"/>
      <c r="J534" s="347"/>
      <c r="K534" s="347"/>
      <c r="L534" s="347"/>
      <c r="M534" s="347"/>
      <c r="N534" s="347"/>
      <c r="O534" s="347"/>
      <c r="P534" s="343"/>
    </row>
    <row r="535" spans="1:16" s="344" customFormat="1" ht="18.350000000000001" x14ac:dyDescent="0.15">
      <c r="A535" s="345" t="s">
        <v>1281</v>
      </c>
      <c r="B535" s="346" t="s">
        <v>1282</v>
      </c>
      <c r="C535" s="347">
        <f>+PE!C532</f>
        <v>0</v>
      </c>
      <c r="D535" s="347"/>
      <c r="E535" s="347"/>
      <c r="F535" s="347"/>
      <c r="G535" s="347"/>
      <c r="H535" s="347"/>
      <c r="I535" s="347"/>
      <c r="J535" s="347"/>
      <c r="K535" s="347"/>
      <c r="L535" s="347"/>
      <c r="M535" s="347"/>
      <c r="N535" s="347"/>
      <c r="O535" s="347"/>
      <c r="P535" s="343"/>
    </row>
    <row r="536" spans="1:16" s="344" customFormat="1" ht="18.350000000000001" x14ac:dyDescent="0.15">
      <c r="A536" s="345" t="s">
        <v>1283</v>
      </c>
      <c r="B536" s="346" t="s">
        <v>1284</v>
      </c>
      <c r="C536" s="347">
        <f>+PE!C533</f>
        <v>0</v>
      </c>
      <c r="D536" s="347"/>
      <c r="E536" s="347"/>
      <c r="F536" s="347"/>
      <c r="G536" s="347"/>
      <c r="H536" s="347"/>
      <c r="I536" s="347"/>
      <c r="J536" s="347"/>
      <c r="K536" s="347"/>
      <c r="L536" s="347"/>
      <c r="M536" s="347"/>
      <c r="N536" s="347"/>
      <c r="O536" s="347"/>
      <c r="P536" s="343"/>
    </row>
    <row r="537" spans="1:16" s="344" customFormat="1" ht="18.350000000000001" x14ac:dyDescent="0.15">
      <c r="A537" s="345" t="s">
        <v>1285</v>
      </c>
      <c r="B537" s="346" t="s">
        <v>1286</v>
      </c>
      <c r="C537" s="347">
        <f>+PE!C534</f>
        <v>0</v>
      </c>
      <c r="D537" s="347"/>
      <c r="E537" s="347"/>
      <c r="F537" s="347"/>
      <c r="G537" s="347"/>
      <c r="H537" s="347"/>
      <c r="I537" s="347"/>
      <c r="J537" s="347"/>
      <c r="K537" s="347"/>
      <c r="L537" s="347"/>
      <c r="M537" s="347"/>
      <c r="N537" s="347"/>
      <c r="O537" s="347"/>
      <c r="P537" s="343"/>
    </row>
    <row r="538" spans="1:16" s="344" customFormat="1" ht="9.1999999999999993" x14ac:dyDescent="0.15">
      <c r="A538" s="345" t="s">
        <v>1287</v>
      </c>
      <c r="B538" s="346" t="s">
        <v>1288</v>
      </c>
      <c r="C538" s="347">
        <f>+PE!C535</f>
        <v>0</v>
      </c>
      <c r="D538" s="347"/>
      <c r="E538" s="347"/>
      <c r="F538" s="347">
        <f>+C538/10</f>
        <v>0</v>
      </c>
      <c r="G538" s="347">
        <f t="shared" ref="G538:O540" si="148">+F538</f>
        <v>0</v>
      </c>
      <c r="H538" s="347">
        <f t="shared" si="148"/>
        <v>0</v>
      </c>
      <c r="I538" s="347">
        <f t="shared" si="148"/>
        <v>0</v>
      </c>
      <c r="J538" s="347">
        <f t="shared" si="148"/>
        <v>0</v>
      </c>
      <c r="K538" s="347">
        <f t="shared" si="148"/>
        <v>0</v>
      </c>
      <c r="L538" s="347">
        <f t="shared" si="148"/>
        <v>0</v>
      </c>
      <c r="M538" s="347">
        <f t="shared" si="148"/>
        <v>0</v>
      </c>
      <c r="N538" s="347">
        <f t="shared" si="148"/>
        <v>0</v>
      </c>
      <c r="O538" s="347">
        <f t="shared" si="148"/>
        <v>0</v>
      </c>
      <c r="P538" s="343"/>
    </row>
    <row r="539" spans="1:16" s="344" customFormat="1" ht="9.1999999999999993" x14ac:dyDescent="0.15">
      <c r="A539" s="345" t="s">
        <v>1289</v>
      </c>
      <c r="B539" s="346" t="s">
        <v>1290</v>
      </c>
      <c r="C539" s="347">
        <f>+PE!C536</f>
        <v>0</v>
      </c>
      <c r="D539" s="347"/>
      <c r="E539" s="347"/>
      <c r="F539" s="347">
        <f>+C539/10</f>
        <v>0</v>
      </c>
      <c r="G539" s="347">
        <f t="shared" si="148"/>
        <v>0</v>
      </c>
      <c r="H539" s="347">
        <f t="shared" si="148"/>
        <v>0</v>
      </c>
      <c r="I539" s="347">
        <f t="shared" si="148"/>
        <v>0</v>
      </c>
      <c r="J539" s="347">
        <f t="shared" si="148"/>
        <v>0</v>
      </c>
      <c r="K539" s="347">
        <f t="shared" si="148"/>
        <v>0</v>
      </c>
      <c r="L539" s="347">
        <f t="shared" si="148"/>
        <v>0</v>
      </c>
      <c r="M539" s="347">
        <f t="shared" si="148"/>
        <v>0</v>
      </c>
      <c r="N539" s="347">
        <f t="shared" si="148"/>
        <v>0</v>
      </c>
      <c r="O539" s="347">
        <f t="shared" si="148"/>
        <v>0</v>
      </c>
      <c r="P539" s="343"/>
    </row>
    <row r="540" spans="1:16" s="344" customFormat="1" ht="9.1999999999999993" x14ac:dyDescent="0.15">
      <c r="A540" s="345" t="s">
        <v>1291</v>
      </c>
      <c r="B540" s="346" t="s">
        <v>1292</v>
      </c>
      <c r="C540" s="347">
        <f>+PE!C537</f>
        <v>0</v>
      </c>
      <c r="D540" s="347"/>
      <c r="E540" s="347"/>
      <c r="F540" s="347">
        <f>+C540/10</f>
        <v>0</v>
      </c>
      <c r="G540" s="347">
        <f t="shared" si="148"/>
        <v>0</v>
      </c>
      <c r="H540" s="347">
        <f t="shared" si="148"/>
        <v>0</v>
      </c>
      <c r="I540" s="347">
        <f t="shared" si="148"/>
        <v>0</v>
      </c>
      <c r="J540" s="347">
        <f t="shared" si="148"/>
        <v>0</v>
      </c>
      <c r="K540" s="347">
        <f t="shared" si="148"/>
        <v>0</v>
      </c>
      <c r="L540" s="347">
        <f t="shared" si="148"/>
        <v>0</v>
      </c>
      <c r="M540" s="347">
        <f t="shared" si="148"/>
        <v>0</v>
      </c>
      <c r="N540" s="347">
        <f t="shared" si="148"/>
        <v>0</v>
      </c>
      <c r="O540" s="347">
        <f t="shared" si="148"/>
        <v>0</v>
      </c>
      <c r="P540" s="343"/>
    </row>
    <row r="541" spans="1:16" s="344" customFormat="1" ht="9.1999999999999993" x14ac:dyDescent="0.15">
      <c r="A541" s="345" t="s">
        <v>1293</v>
      </c>
      <c r="B541" s="346" t="s">
        <v>1294</v>
      </c>
      <c r="C541" s="347">
        <f>+PE!C538</f>
        <v>0</v>
      </c>
      <c r="D541" s="347"/>
      <c r="E541" s="347"/>
      <c r="F541" s="347"/>
      <c r="G541" s="347"/>
      <c r="H541" s="347"/>
      <c r="I541" s="347"/>
      <c r="J541" s="347"/>
      <c r="K541" s="347"/>
      <c r="L541" s="347"/>
      <c r="M541" s="347"/>
      <c r="N541" s="347"/>
      <c r="O541" s="347"/>
      <c r="P541" s="343"/>
    </row>
    <row r="542" spans="1:16" s="344" customFormat="1" ht="18.350000000000001" x14ac:dyDescent="0.15">
      <c r="A542" s="345" t="s">
        <v>1295</v>
      </c>
      <c r="B542" s="346" t="s">
        <v>1296</v>
      </c>
      <c r="C542" s="347">
        <f>+PE!C539</f>
        <v>0</v>
      </c>
      <c r="D542" s="347"/>
      <c r="E542" s="347"/>
      <c r="F542" s="347">
        <f>+C542/10</f>
        <v>0</v>
      </c>
      <c r="G542" s="347">
        <f t="shared" ref="G542:O542" si="149">+F542</f>
        <v>0</v>
      </c>
      <c r="H542" s="347">
        <f t="shared" si="149"/>
        <v>0</v>
      </c>
      <c r="I542" s="347">
        <f t="shared" si="149"/>
        <v>0</v>
      </c>
      <c r="J542" s="347">
        <f t="shared" si="149"/>
        <v>0</v>
      </c>
      <c r="K542" s="347">
        <f t="shared" si="149"/>
        <v>0</v>
      </c>
      <c r="L542" s="347">
        <f t="shared" si="149"/>
        <v>0</v>
      </c>
      <c r="M542" s="347">
        <f t="shared" si="149"/>
        <v>0</v>
      </c>
      <c r="N542" s="347">
        <f t="shared" si="149"/>
        <v>0</v>
      </c>
      <c r="O542" s="347">
        <f t="shared" si="149"/>
        <v>0</v>
      </c>
      <c r="P542" s="343"/>
    </row>
    <row r="543" spans="1:16" s="344" customFormat="1" ht="18.350000000000001" x14ac:dyDescent="0.15">
      <c r="A543" s="345" t="s">
        <v>1297</v>
      </c>
      <c r="B543" s="346" t="s">
        <v>1298</v>
      </c>
      <c r="C543" s="347">
        <f>+PE!C540</f>
        <v>0</v>
      </c>
      <c r="D543" s="347"/>
      <c r="E543" s="347"/>
      <c r="F543" s="347"/>
      <c r="G543" s="347"/>
      <c r="H543" s="347"/>
      <c r="I543" s="347"/>
      <c r="J543" s="347"/>
      <c r="K543" s="347"/>
      <c r="L543" s="347"/>
      <c r="M543" s="347"/>
      <c r="N543" s="347"/>
      <c r="O543" s="347"/>
      <c r="P543" s="343"/>
    </row>
    <row r="544" spans="1:16" s="344" customFormat="1" ht="18.350000000000001" x14ac:dyDescent="0.15">
      <c r="A544" s="345" t="s">
        <v>1299</v>
      </c>
      <c r="B544" s="346" t="s">
        <v>1300</v>
      </c>
      <c r="C544" s="347">
        <f>+PE!C541</f>
        <v>0</v>
      </c>
      <c r="D544" s="347"/>
      <c r="E544" s="347"/>
      <c r="F544" s="347"/>
      <c r="G544" s="347"/>
      <c r="H544" s="347"/>
      <c r="I544" s="347"/>
      <c r="J544" s="347"/>
      <c r="K544" s="347"/>
      <c r="L544" s="347"/>
      <c r="M544" s="347"/>
      <c r="N544" s="347"/>
      <c r="O544" s="347"/>
      <c r="P544" s="343"/>
    </row>
    <row r="545" spans="1:16" s="344" customFormat="1" ht="9.1999999999999993" x14ac:dyDescent="0.15">
      <c r="A545" s="345" t="s">
        <v>1301</v>
      </c>
      <c r="B545" s="346" t="s">
        <v>1302</v>
      </c>
      <c r="C545" s="347">
        <f>+PE!C542</f>
        <v>0</v>
      </c>
      <c r="D545" s="347"/>
      <c r="E545" s="347"/>
      <c r="F545" s="347"/>
      <c r="G545" s="347"/>
      <c r="H545" s="347"/>
      <c r="I545" s="347"/>
      <c r="J545" s="347"/>
      <c r="K545" s="347"/>
      <c r="L545" s="347"/>
      <c r="M545" s="347"/>
      <c r="N545" s="347"/>
      <c r="O545" s="347"/>
      <c r="P545" s="343"/>
    </row>
    <row r="546" spans="1:16" s="344" customFormat="1" ht="9.1999999999999993" x14ac:dyDescent="0.15">
      <c r="A546" s="335" t="s">
        <v>1303</v>
      </c>
      <c r="B546" s="336" t="s">
        <v>28</v>
      </c>
      <c r="C546" s="337">
        <f>+C550</f>
        <v>0</v>
      </c>
      <c r="D546" s="337">
        <f t="shared" ref="D546:O546" si="150">+D550</f>
        <v>0</v>
      </c>
      <c r="E546" s="337">
        <f t="shared" si="150"/>
        <v>0</v>
      </c>
      <c r="F546" s="337">
        <f t="shared" si="150"/>
        <v>0</v>
      </c>
      <c r="G546" s="337">
        <f t="shared" si="150"/>
        <v>0</v>
      </c>
      <c r="H546" s="337">
        <f t="shared" si="150"/>
        <v>0</v>
      </c>
      <c r="I546" s="337">
        <f t="shared" si="150"/>
        <v>0</v>
      </c>
      <c r="J546" s="337">
        <f t="shared" si="150"/>
        <v>0</v>
      </c>
      <c r="K546" s="337">
        <f t="shared" si="150"/>
        <v>0</v>
      </c>
      <c r="L546" s="337">
        <f t="shared" si="150"/>
        <v>0</v>
      </c>
      <c r="M546" s="337">
        <f t="shared" si="150"/>
        <v>0</v>
      </c>
      <c r="N546" s="337">
        <f t="shared" si="150"/>
        <v>0</v>
      </c>
      <c r="O546" s="337">
        <f t="shared" si="150"/>
        <v>0</v>
      </c>
      <c r="P546" s="343"/>
    </row>
    <row r="547" spans="1:16" s="344" customFormat="1" ht="9.1999999999999993" x14ac:dyDescent="0.15">
      <c r="A547" s="353" t="s">
        <v>1453</v>
      </c>
      <c r="B547" s="341" t="s">
        <v>30</v>
      </c>
      <c r="C547" s="342">
        <v>0</v>
      </c>
      <c r="D547" s="342">
        <v>0</v>
      </c>
      <c r="E547" s="342">
        <v>0</v>
      </c>
      <c r="F547" s="342">
        <v>0</v>
      </c>
      <c r="G547" s="342">
        <v>0</v>
      </c>
      <c r="H547" s="342">
        <v>0</v>
      </c>
      <c r="I547" s="342">
        <v>0</v>
      </c>
      <c r="J547" s="342">
        <v>0</v>
      </c>
      <c r="K547" s="342">
        <v>0</v>
      </c>
      <c r="L547" s="342">
        <v>0</v>
      </c>
      <c r="M547" s="342">
        <v>0</v>
      </c>
      <c r="N547" s="342">
        <v>0</v>
      </c>
      <c r="O547" s="342">
        <v>0</v>
      </c>
      <c r="P547" s="343"/>
    </row>
    <row r="548" spans="1:16" s="344" customFormat="1" ht="9.1999999999999993" x14ac:dyDescent="0.15">
      <c r="A548" s="354" t="s">
        <v>1454</v>
      </c>
      <c r="B548" s="355" t="s">
        <v>1455</v>
      </c>
      <c r="C548" s="347"/>
      <c r="D548" s="347"/>
      <c r="E548" s="347"/>
      <c r="F548" s="347"/>
      <c r="G548" s="347"/>
      <c r="H548" s="347"/>
      <c r="I548" s="347"/>
      <c r="J548" s="347"/>
      <c r="K548" s="347"/>
      <c r="L548" s="347"/>
      <c r="M548" s="347"/>
      <c r="N548" s="347"/>
      <c r="O548" s="347"/>
      <c r="P548" s="343"/>
    </row>
    <row r="549" spans="1:16" s="344" customFormat="1" ht="9.1999999999999993" x14ac:dyDescent="0.15">
      <c r="A549" s="345" t="s">
        <v>1456</v>
      </c>
      <c r="B549" s="346" t="s">
        <v>1457</v>
      </c>
      <c r="C549" s="347"/>
      <c r="D549" s="347"/>
      <c r="E549" s="347"/>
      <c r="F549" s="347"/>
      <c r="G549" s="347"/>
      <c r="H549" s="347"/>
      <c r="I549" s="347"/>
      <c r="J549" s="347"/>
      <c r="K549" s="347"/>
      <c r="L549" s="347"/>
      <c r="M549" s="347"/>
      <c r="N549" s="347"/>
      <c r="O549" s="347"/>
      <c r="P549" s="343"/>
    </row>
    <row r="550" spans="1:16" s="344" customFormat="1" ht="18.350000000000001" x14ac:dyDescent="0.15">
      <c r="A550" s="340" t="s">
        <v>1462</v>
      </c>
      <c r="B550" s="341" t="s">
        <v>31</v>
      </c>
      <c r="C550" s="342">
        <f>SUM(C551:C556)</f>
        <v>0</v>
      </c>
      <c r="D550" s="342">
        <f t="shared" ref="D550:O550" si="151">SUM(D551:D556)</f>
        <v>0</v>
      </c>
      <c r="E550" s="342">
        <f t="shared" si="151"/>
        <v>0</v>
      </c>
      <c r="F550" s="342">
        <f t="shared" si="151"/>
        <v>0</v>
      </c>
      <c r="G550" s="342">
        <f t="shared" si="151"/>
        <v>0</v>
      </c>
      <c r="H550" s="342">
        <f t="shared" si="151"/>
        <v>0</v>
      </c>
      <c r="I550" s="342">
        <f t="shared" si="151"/>
        <v>0</v>
      </c>
      <c r="J550" s="342">
        <f t="shared" si="151"/>
        <v>0</v>
      </c>
      <c r="K550" s="342">
        <f t="shared" si="151"/>
        <v>0</v>
      </c>
      <c r="L550" s="342">
        <f t="shared" si="151"/>
        <v>0</v>
      </c>
      <c r="M550" s="342">
        <f t="shared" si="151"/>
        <v>0</v>
      </c>
      <c r="N550" s="342">
        <f t="shared" si="151"/>
        <v>0</v>
      </c>
      <c r="O550" s="342">
        <f t="shared" si="151"/>
        <v>0</v>
      </c>
      <c r="P550" s="343"/>
    </row>
    <row r="551" spans="1:16" s="344" customFormat="1" ht="9.1999999999999993" x14ac:dyDescent="0.15">
      <c r="A551" s="345" t="s">
        <v>1463</v>
      </c>
      <c r="B551" s="346" t="s">
        <v>1464</v>
      </c>
      <c r="C551" s="347"/>
      <c r="D551" s="347"/>
      <c r="E551" s="347"/>
      <c r="F551" s="347"/>
      <c r="G551" s="347"/>
      <c r="H551" s="347"/>
      <c r="I551" s="347"/>
      <c r="J551" s="347"/>
      <c r="K551" s="347"/>
      <c r="L551" s="347"/>
      <c r="M551" s="347"/>
      <c r="N551" s="347"/>
      <c r="O551" s="347"/>
      <c r="P551" s="343"/>
    </row>
    <row r="552" spans="1:16" s="344" customFormat="1" ht="9.1999999999999993" x14ac:dyDescent="0.15">
      <c r="A552" s="345" t="s">
        <v>1465</v>
      </c>
      <c r="B552" s="346" t="s">
        <v>1466</v>
      </c>
      <c r="C552" s="347"/>
      <c r="D552" s="347"/>
      <c r="E552" s="347"/>
      <c r="F552" s="347">
        <f>+C552/10</f>
        <v>0</v>
      </c>
      <c r="G552" s="347">
        <f t="shared" ref="G552:O552" si="152">+F552</f>
        <v>0</v>
      </c>
      <c r="H552" s="347">
        <f t="shared" si="152"/>
        <v>0</v>
      </c>
      <c r="I552" s="347">
        <f t="shared" si="152"/>
        <v>0</v>
      </c>
      <c r="J552" s="347">
        <f t="shared" si="152"/>
        <v>0</v>
      </c>
      <c r="K552" s="347">
        <f t="shared" si="152"/>
        <v>0</v>
      </c>
      <c r="L552" s="347">
        <f t="shared" si="152"/>
        <v>0</v>
      </c>
      <c r="M552" s="347">
        <f t="shared" si="152"/>
        <v>0</v>
      </c>
      <c r="N552" s="347">
        <f t="shared" si="152"/>
        <v>0</v>
      </c>
      <c r="O552" s="347">
        <f t="shared" si="152"/>
        <v>0</v>
      </c>
      <c r="P552" s="343"/>
    </row>
    <row r="553" spans="1:16" s="344" customFormat="1" ht="9.1999999999999993" x14ac:dyDescent="0.15">
      <c r="A553" s="345" t="s">
        <v>1467</v>
      </c>
      <c r="B553" s="346" t="s">
        <v>1468</v>
      </c>
      <c r="C553" s="347"/>
      <c r="D553" s="347"/>
      <c r="E553" s="347"/>
      <c r="F553" s="347"/>
      <c r="G553" s="347"/>
      <c r="H553" s="347"/>
      <c r="I553" s="347"/>
      <c r="J553" s="347"/>
      <c r="K553" s="347"/>
      <c r="L553" s="347"/>
      <c r="M553" s="347"/>
      <c r="N553" s="347"/>
      <c r="O553" s="347"/>
      <c r="P553" s="343"/>
    </row>
    <row r="554" spans="1:16" s="344" customFormat="1" ht="9.1999999999999993" x14ac:dyDescent="0.15">
      <c r="A554" s="345" t="s">
        <v>1469</v>
      </c>
      <c r="B554" s="346" t="s">
        <v>1470</v>
      </c>
      <c r="C554" s="347"/>
      <c r="D554" s="347"/>
      <c r="E554" s="347"/>
      <c r="F554" s="347">
        <f>+C554/10</f>
        <v>0</v>
      </c>
      <c r="G554" s="347">
        <f t="shared" ref="G554:O554" si="153">+F554</f>
        <v>0</v>
      </c>
      <c r="H554" s="347">
        <f t="shared" si="153"/>
        <v>0</v>
      </c>
      <c r="I554" s="347">
        <f t="shared" si="153"/>
        <v>0</v>
      </c>
      <c r="J554" s="347">
        <f t="shared" si="153"/>
        <v>0</v>
      </c>
      <c r="K554" s="347">
        <f t="shared" si="153"/>
        <v>0</v>
      </c>
      <c r="L554" s="347">
        <f t="shared" si="153"/>
        <v>0</v>
      </c>
      <c r="M554" s="347">
        <f t="shared" si="153"/>
        <v>0</v>
      </c>
      <c r="N554" s="347">
        <f t="shared" si="153"/>
        <v>0</v>
      </c>
      <c r="O554" s="347">
        <f t="shared" si="153"/>
        <v>0</v>
      </c>
      <c r="P554" s="343"/>
    </row>
    <row r="555" spans="1:16" s="344" customFormat="1" ht="9.1999999999999993" x14ac:dyDescent="0.15">
      <c r="A555" s="345" t="s">
        <v>1471</v>
      </c>
      <c r="B555" s="346" t="s">
        <v>1472</v>
      </c>
      <c r="C555" s="347"/>
      <c r="D555" s="347"/>
      <c r="E555" s="347"/>
      <c r="F555" s="347"/>
      <c r="G555" s="347"/>
      <c r="H555" s="347"/>
      <c r="I555" s="347"/>
      <c r="J555" s="347"/>
      <c r="K555" s="347"/>
      <c r="L555" s="347"/>
      <c r="M555" s="347"/>
      <c r="N555" s="347"/>
      <c r="O555" s="347"/>
      <c r="P555" s="343"/>
    </row>
    <row r="556" spans="1:16" s="344" customFormat="1" ht="9.1999999999999993" x14ac:dyDescent="0.15">
      <c r="A556" s="345" t="s">
        <v>1473</v>
      </c>
      <c r="B556" s="346" t="s">
        <v>1474</v>
      </c>
      <c r="C556" s="347"/>
      <c r="D556" s="347"/>
      <c r="E556" s="347"/>
      <c r="F556" s="347"/>
      <c r="G556" s="347"/>
      <c r="H556" s="347"/>
      <c r="I556" s="347"/>
      <c r="J556" s="347"/>
      <c r="K556" s="347"/>
      <c r="L556" s="347"/>
      <c r="M556" s="347"/>
      <c r="N556" s="347"/>
      <c r="O556" s="347"/>
      <c r="P556" s="343"/>
    </row>
    <row r="557" spans="1:16" s="344" customFormat="1" ht="9.1999999999999993" x14ac:dyDescent="0.15">
      <c r="A557" s="345"/>
      <c r="B557" s="346"/>
      <c r="C557" s="347"/>
      <c r="D557" s="347"/>
      <c r="E557" s="347"/>
      <c r="F557" s="347"/>
      <c r="G557" s="347"/>
      <c r="H557" s="347"/>
      <c r="I557" s="347"/>
      <c r="J557" s="347"/>
      <c r="K557" s="347"/>
      <c r="L557" s="347"/>
      <c r="M557" s="347"/>
      <c r="N557" s="347"/>
      <c r="O557" s="347"/>
      <c r="P557" s="343"/>
    </row>
    <row r="558" spans="1:16" s="344" customFormat="1" ht="9.1999999999999993" x14ac:dyDescent="0.15">
      <c r="A558" s="335" t="s">
        <v>1536</v>
      </c>
      <c r="B558" s="336" t="s">
        <v>1537</v>
      </c>
      <c r="C558" s="337">
        <f>+C559+C562+C571</f>
        <v>1268624.6000000001</v>
      </c>
      <c r="D558" s="337">
        <f t="shared" ref="D558:O558" si="154">+D559+D562+D571</f>
        <v>105718.71666666667</v>
      </c>
      <c r="E558" s="337">
        <f t="shared" si="154"/>
        <v>105718.71666666667</v>
      </c>
      <c r="F558" s="337">
        <f t="shared" si="154"/>
        <v>105718.71666666667</v>
      </c>
      <c r="G558" s="337">
        <f t="shared" si="154"/>
        <v>105718.71666666667</v>
      </c>
      <c r="H558" s="337">
        <f t="shared" si="154"/>
        <v>105718.71666666667</v>
      </c>
      <c r="I558" s="337">
        <f t="shared" si="154"/>
        <v>105718.71666666667</v>
      </c>
      <c r="J558" s="337">
        <f t="shared" si="154"/>
        <v>105718.71666666667</v>
      </c>
      <c r="K558" s="337">
        <f t="shared" si="154"/>
        <v>105718.71666666667</v>
      </c>
      <c r="L558" s="337">
        <f t="shared" si="154"/>
        <v>105718.71666666667</v>
      </c>
      <c r="M558" s="337">
        <f t="shared" si="154"/>
        <v>105718.71666666667</v>
      </c>
      <c r="N558" s="337">
        <f t="shared" si="154"/>
        <v>105718.71666666667</v>
      </c>
      <c r="O558" s="337">
        <f t="shared" si="154"/>
        <v>105718.71666666667</v>
      </c>
      <c r="P558" s="343"/>
    </row>
    <row r="559" spans="1:16" s="344" customFormat="1" ht="9.1999999999999993" x14ac:dyDescent="0.15">
      <c r="A559" s="340" t="s">
        <v>1538</v>
      </c>
      <c r="B559" s="341" t="s">
        <v>1539</v>
      </c>
      <c r="C559" s="342">
        <f>SUM(C560:C561)</f>
        <v>0</v>
      </c>
      <c r="D559" s="342">
        <f>SUM(D560:D561)</f>
        <v>0</v>
      </c>
      <c r="E559" s="342">
        <f>SUM(E560:E561)</f>
        <v>0</v>
      </c>
      <c r="F559" s="342">
        <f t="shared" ref="F559:O559" si="155">SUM(F560:F561)</f>
        <v>0</v>
      </c>
      <c r="G559" s="342">
        <f t="shared" si="155"/>
        <v>0</v>
      </c>
      <c r="H559" s="342">
        <f t="shared" si="155"/>
        <v>0</v>
      </c>
      <c r="I559" s="342">
        <f t="shared" si="155"/>
        <v>0</v>
      </c>
      <c r="J559" s="342">
        <f t="shared" si="155"/>
        <v>0</v>
      </c>
      <c r="K559" s="342">
        <f t="shared" si="155"/>
        <v>0</v>
      </c>
      <c r="L559" s="342">
        <f t="shared" si="155"/>
        <v>0</v>
      </c>
      <c r="M559" s="342">
        <f t="shared" si="155"/>
        <v>0</v>
      </c>
      <c r="N559" s="342">
        <f t="shared" si="155"/>
        <v>0</v>
      </c>
      <c r="O559" s="342">
        <f t="shared" si="155"/>
        <v>0</v>
      </c>
      <c r="P559" s="343"/>
    </row>
    <row r="560" spans="1:16" s="344" customFormat="1" ht="9.1999999999999993" x14ac:dyDescent="0.15">
      <c r="A560" s="345" t="s">
        <v>1540</v>
      </c>
      <c r="B560" s="346" t="s">
        <v>1541</v>
      </c>
      <c r="C560" s="347">
        <f>+PE!C545</f>
        <v>0</v>
      </c>
      <c r="D560" s="347">
        <f>+C560/12</f>
        <v>0</v>
      </c>
      <c r="E560" s="347">
        <f>+D560</f>
        <v>0</v>
      </c>
      <c r="F560" s="347">
        <f t="shared" ref="F560:O560" si="156">+E560</f>
        <v>0</v>
      </c>
      <c r="G560" s="347">
        <f t="shared" si="156"/>
        <v>0</v>
      </c>
      <c r="H560" s="347">
        <f t="shared" si="156"/>
        <v>0</v>
      </c>
      <c r="I560" s="347">
        <f t="shared" si="156"/>
        <v>0</v>
      </c>
      <c r="J560" s="347">
        <f t="shared" si="156"/>
        <v>0</v>
      </c>
      <c r="K560" s="347">
        <f t="shared" si="156"/>
        <v>0</v>
      </c>
      <c r="L560" s="347">
        <f t="shared" si="156"/>
        <v>0</v>
      </c>
      <c r="M560" s="347">
        <f t="shared" si="156"/>
        <v>0</v>
      </c>
      <c r="N560" s="347">
        <f t="shared" si="156"/>
        <v>0</v>
      </c>
      <c r="O560" s="347">
        <f t="shared" si="156"/>
        <v>0</v>
      </c>
      <c r="P560" s="343"/>
    </row>
    <row r="561" spans="1:16" s="344" customFormat="1" ht="9.1999999999999993" x14ac:dyDescent="0.15">
      <c r="A561" s="345" t="s">
        <v>1542</v>
      </c>
      <c r="B561" s="346" t="s">
        <v>1543</v>
      </c>
      <c r="C561" s="347">
        <f>+PE!C546</f>
        <v>0</v>
      </c>
      <c r="D561" s="347">
        <f>+C561/12</f>
        <v>0</v>
      </c>
      <c r="E561" s="347">
        <f>+D561</f>
        <v>0</v>
      </c>
      <c r="F561" s="347">
        <f t="shared" ref="F561" si="157">+E561</f>
        <v>0</v>
      </c>
      <c r="G561" s="347">
        <f t="shared" ref="G561" si="158">+F561</f>
        <v>0</v>
      </c>
      <c r="H561" s="347">
        <f t="shared" ref="H561" si="159">+G561</f>
        <v>0</v>
      </c>
      <c r="I561" s="347">
        <f t="shared" ref="I561" si="160">+H561</f>
        <v>0</v>
      </c>
      <c r="J561" s="347">
        <f t="shared" ref="J561" si="161">+I561</f>
        <v>0</v>
      </c>
      <c r="K561" s="347">
        <f t="shared" ref="K561" si="162">+J561</f>
        <v>0</v>
      </c>
      <c r="L561" s="347">
        <f t="shared" ref="L561" si="163">+K561</f>
        <v>0</v>
      </c>
      <c r="M561" s="347">
        <f t="shared" ref="M561" si="164">+L561</f>
        <v>0</v>
      </c>
      <c r="N561" s="347">
        <f t="shared" ref="N561" si="165">+M561</f>
        <v>0</v>
      </c>
      <c r="O561" s="347">
        <f t="shared" ref="O561" si="166">+N561</f>
        <v>0</v>
      </c>
      <c r="P561" s="343"/>
    </row>
    <row r="562" spans="1:16" s="344" customFormat="1" ht="9.1999999999999993" x14ac:dyDescent="0.15">
      <c r="A562" s="340" t="s">
        <v>1572</v>
      </c>
      <c r="B562" s="341" t="s">
        <v>1573</v>
      </c>
      <c r="C562" s="342">
        <f>+C564</f>
        <v>0</v>
      </c>
      <c r="D562" s="342">
        <f t="shared" ref="D562:O562" si="167">+D564</f>
        <v>0</v>
      </c>
      <c r="E562" s="342">
        <f t="shared" si="167"/>
        <v>0</v>
      </c>
      <c r="F562" s="342">
        <f t="shared" si="167"/>
        <v>0</v>
      </c>
      <c r="G562" s="342">
        <f t="shared" si="167"/>
        <v>0</v>
      </c>
      <c r="H562" s="342">
        <f t="shared" si="167"/>
        <v>0</v>
      </c>
      <c r="I562" s="342">
        <f t="shared" si="167"/>
        <v>0</v>
      </c>
      <c r="J562" s="342">
        <f t="shared" si="167"/>
        <v>0</v>
      </c>
      <c r="K562" s="342">
        <f t="shared" si="167"/>
        <v>0</v>
      </c>
      <c r="L562" s="342">
        <f t="shared" si="167"/>
        <v>0</v>
      </c>
      <c r="M562" s="342">
        <f t="shared" si="167"/>
        <v>0</v>
      </c>
      <c r="N562" s="342">
        <f t="shared" si="167"/>
        <v>0</v>
      </c>
      <c r="O562" s="342">
        <f t="shared" si="167"/>
        <v>0</v>
      </c>
      <c r="P562" s="343"/>
    </row>
    <row r="563" spans="1:16" s="344" customFormat="1" ht="9.1999999999999993" x14ac:dyDescent="0.15">
      <c r="A563" s="345" t="s">
        <v>1574</v>
      </c>
      <c r="B563" s="346" t="s">
        <v>1575</v>
      </c>
      <c r="C563" s="347">
        <f>+PE!C548</f>
        <v>0</v>
      </c>
      <c r="D563" s="347">
        <f>+C563/12</f>
        <v>0</v>
      </c>
      <c r="E563" s="347">
        <f>+D563</f>
        <v>0</v>
      </c>
      <c r="F563" s="347">
        <f t="shared" ref="F563" si="168">+E563</f>
        <v>0</v>
      </c>
      <c r="G563" s="347">
        <f t="shared" ref="G563" si="169">+F563</f>
        <v>0</v>
      </c>
      <c r="H563" s="347">
        <f t="shared" ref="H563" si="170">+G563</f>
        <v>0</v>
      </c>
      <c r="I563" s="347">
        <f t="shared" ref="I563" si="171">+H563</f>
        <v>0</v>
      </c>
      <c r="J563" s="347">
        <f t="shared" ref="J563" si="172">+I563</f>
        <v>0</v>
      </c>
      <c r="K563" s="347">
        <f t="shared" ref="K563" si="173">+J563</f>
        <v>0</v>
      </c>
      <c r="L563" s="347">
        <f t="shared" ref="L563" si="174">+K563</f>
        <v>0</v>
      </c>
      <c r="M563" s="347">
        <f t="shared" ref="M563" si="175">+L563</f>
        <v>0</v>
      </c>
      <c r="N563" s="347">
        <f t="shared" ref="N563" si="176">+M563</f>
        <v>0</v>
      </c>
      <c r="O563" s="347">
        <f t="shared" ref="O563" si="177">+N563</f>
        <v>0</v>
      </c>
      <c r="P563" s="343"/>
    </row>
    <row r="564" spans="1:16" s="344" customFormat="1" ht="9.1999999999999993" x14ac:dyDescent="0.15">
      <c r="A564" s="345" t="s">
        <v>1576</v>
      </c>
      <c r="B564" s="346" t="s">
        <v>1577</v>
      </c>
      <c r="C564" s="347">
        <f>+PE!C549</f>
        <v>0</v>
      </c>
      <c r="D564" s="347">
        <f>+C564/12</f>
        <v>0</v>
      </c>
      <c r="E564" s="347">
        <f>+D564</f>
        <v>0</v>
      </c>
      <c r="F564" s="347">
        <f t="shared" ref="F564:O564" si="178">+E564</f>
        <v>0</v>
      </c>
      <c r="G564" s="347">
        <f t="shared" si="178"/>
        <v>0</v>
      </c>
      <c r="H564" s="347">
        <f t="shared" si="178"/>
        <v>0</v>
      </c>
      <c r="I564" s="347">
        <f t="shared" si="178"/>
        <v>0</v>
      </c>
      <c r="J564" s="347">
        <f t="shared" si="178"/>
        <v>0</v>
      </c>
      <c r="K564" s="347">
        <f t="shared" si="178"/>
        <v>0</v>
      </c>
      <c r="L564" s="347">
        <f t="shared" si="178"/>
        <v>0</v>
      </c>
      <c r="M564" s="347">
        <f t="shared" si="178"/>
        <v>0</v>
      </c>
      <c r="N564" s="347">
        <f t="shared" si="178"/>
        <v>0</v>
      </c>
      <c r="O564" s="347">
        <f t="shared" si="178"/>
        <v>0</v>
      </c>
      <c r="P564" s="343"/>
    </row>
    <row r="565" spans="1:16" s="344" customFormat="1" ht="9.1999999999999993" x14ac:dyDescent="0.15">
      <c r="A565" s="340" t="s">
        <v>1606</v>
      </c>
      <c r="B565" s="341" t="s">
        <v>35</v>
      </c>
      <c r="C565" s="342">
        <v>0</v>
      </c>
      <c r="D565" s="342">
        <v>0</v>
      </c>
      <c r="E565" s="342">
        <v>0</v>
      </c>
      <c r="F565" s="342">
        <v>0</v>
      </c>
      <c r="G565" s="342">
        <v>0</v>
      </c>
      <c r="H565" s="342">
        <v>0</v>
      </c>
      <c r="I565" s="342">
        <v>0</v>
      </c>
      <c r="J565" s="342">
        <v>0</v>
      </c>
      <c r="K565" s="342">
        <v>0</v>
      </c>
      <c r="L565" s="342">
        <v>0</v>
      </c>
      <c r="M565" s="342">
        <v>0</v>
      </c>
      <c r="N565" s="342">
        <v>0</v>
      </c>
      <c r="O565" s="342">
        <v>0</v>
      </c>
      <c r="P565" s="343"/>
    </row>
    <row r="566" spans="1:16" s="344" customFormat="1" ht="9.1999999999999993" x14ac:dyDescent="0.15">
      <c r="A566" s="345" t="s">
        <v>1607</v>
      </c>
      <c r="B566" s="346" t="s">
        <v>1608</v>
      </c>
      <c r="C566" s="347">
        <f>+PE!C551</f>
        <v>0</v>
      </c>
      <c r="D566" s="347"/>
      <c r="E566" s="347"/>
      <c r="F566" s="347"/>
      <c r="G566" s="347"/>
      <c r="H566" s="347"/>
      <c r="I566" s="347"/>
      <c r="J566" s="347"/>
      <c r="K566" s="347"/>
      <c r="L566" s="347"/>
      <c r="M566" s="347"/>
      <c r="N566" s="347"/>
      <c r="O566" s="347"/>
      <c r="P566" s="343"/>
    </row>
    <row r="567" spans="1:16" s="344" customFormat="1" ht="9.1999999999999993" x14ac:dyDescent="0.15">
      <c r="A567" s="345" t="s">
        <v>1609</v>
      </c>
      <c r="B567" s="346" t="s">
        <v>1610</v>
      </c>
      <c r="C567" s="347">
        <f>+PE!C552</f>
        <v>0</v>
      </c>
      <c r="D567" s="347"/>
      <c r="E567" s="347"/>
      <c r="F567" s="347"/>
      <c r="G567" s="347"/>
      <c r="H567" s="347"/>
      <c r="I567" s="347"/>
      <c r="J567" s="347"/>
      <c r="K567" s="347"/>
      <c r="L567" s="347"/>
      <c r="M567" s="347"/>
      <c r="N567" s="347"/>
      <c r="O567" s="347"/>
      <c r="P567" s="343"/>
    </row>
    <row r="568" spans="1:16" s="344" customFormat="1" ht="9.1999999999999993" x14ac:dyDescent="0.15">
      <c r="A568" s="340" t="s">
        <v>1615</v>
      </c>
      <c r="B568" s="341" t="s">
        <v>36</v>
      </c>
      <c r="C568" s="342">
        <v>0</v>
      </c>
      <c r="D568" s="342">
        <v>0</v>
      </c>
      <c r="E568" s="342">
        <v>0</v>
      </c>
      <c r="F568" s="342">
        <v>0</v>
      </c>
      <c r="G568" s="342">
        <v>0</v>
      </c>
      <c r="H568" s="342">
        <v>0</v>
      </c>
      <c r="I568" s="342">
        <v>0</v>
      </c>
      <c r="J568" s="342">
        <v>0</v>
      </c>
      <c r="K568" s="342">
        <v>0</v>
      </c>
      <c r="L568" s="342">
        <v>0</v>
      </c>
      <c r="M568" s="342">
        <v>0</v>
      </c>
      <c r="N568" s="342">
        <v>0</v>
      </c>
      <c r="O568" s="342">
        <v>0</v>
      </c>
      <c r="P568" s="343"/>
    </row>
    <row r="569" spans="1:16" s="344" customFormat="1" ht="9.1999999999999993" x14ac:dyDescent="0.15">
      <c r="A569" s="345" t="s">
        <v>1616</v>
      </c>
      <c r="B569" s="346" t="s">
        <v>1617</v>
      </c>
      <c r="C569" s="347">
        <f>+PE!C554</f>
        <v>0</v>
      </c>
      <c r="D569" s="347"/>
      <c r="E569" s="347"/>
      <c r="F569" s="347"/>
      <c r="G569" s="347"/>
      <c r="H569" s="347"/>
      <c r="I569" s="347"/>
      <c r="J569" s="347"/>
      <c r="K569" s="347"/>
      <c r="L569" s="347"/>
      <c r="M569" s="347"/>
      <c r="N569" s="347"/>
      <c r="O569" s="347"/>
      <c r="P569" s="343"/>
    </row>
    <row r="570" spans="1:16" s="344" customFormat="1" ht="9.1999999999999993" x14ac:dyDescent="0.15">
      <c r="A570" s="345" t="s">
        <v>1618</v>
      </c>
      <c r="B570" s="346" t="s">
        <v>1619</v>
      </c>
      <c r="C570" s="347">
        <f>+PE!C555</f>
        <v>0</v>
      </c>
      <c r="D570" s="347"/>
      <c r="E570" s="347"/>
      <c r="F570" s="347"/>
      <c r="G570" s="347"/>
      <c r="H570" s="347"/>
      <c r="I570" s="347"/>
      <c r="J570" s="347"/>
      <c r="K570" s="347"/>
      <c r="L570" s="347"/>
      <c r="M570" s="347"/>
      <c r="N570" s="347"/>
      <c r="O570" s="347"/>
      <c r="P570" s="343"/>
    </row>
    <row r="571" spans="1:16" s="344" customFormat="1" ht="9.1999999999999993" x14ac:dyDescent="0.15">
      <c r="A571" s="340" t="s">
        <v>1643</v>
      </c>
      <c r="B571" s="341" t="s">
        <v>1644</v>
      </c>
      <c r="C571" s="342">
        <f>+C573</f>
        <v>1268624.6000000001</v>
      </c>
      <c r="D571" s="342">
        <f t="shared" ref="D571:O571" si="179">+D573</f>
        <v>105718.71666666667</v>
      </c>
      <c r="E571" s="342">
        <f t="shared" si="179"/>
        <v>105718.71666666667</v>
      </c>
      <c r="F571" s="342">
        <f t="shared" si="179"/>
        <v>105718.71666666667</v>
      </c>
      <c r="G571" s="342">
        <f t="shared" si="179"/>
        <v>105718.71666666667</v>
      </c>
      <c r="H571" s="342">
        <f t="shared" si="179"/>
        <v>105718.71666666667</v>
      </c>
      <c r="I571" s="342">
        <f t="shared" si="179"/>
        <v>105718.71666666667</v>
      </c>
      <c r="J571" s="342">
        <f t="shared" si="179"/>
        <v>105718.71666666667</v>
      </c>
      <c r="K571" s="342">
        <f t="shared" si="179"/>
        <v>105718.71666666667</v>
      </c>
      <c r="L571" s="342">
        <f t="shared" si="179"/>
        <v>105718.71666666667</v>
      </c>
      <c r="M571" s="342">
        <f t="shared" si="179"/>
        <v>105718.71666666667</v>
      </c>
      <c r="N571" s="342">
        <f t="shared" si="179"/>
        <v>105718.71666666667</v>
      </c>
      <c r="O571" s="342">
        <f t="shared" si="179"/>
        <v>105718.71666666667</v>
      </c>
      <c r="P571" s="343"/>
    </row>
    <row r="572" spans="1:16" s="344" customFormat="1" ht="9.1999999999999993" x14ac:dyDescent="0.15">
      <c r="A572" s="345" t="s">
        <v>1645</v>
      </c>
      <c r="B572" s="346" t="s">
        <v>37</v>
      </c>
      <c r="C572" s="347">
        <f>+PE!C557</f>
        <v>0</v>
      </c>
      <c r="D572" s="347">
        <f>+C572/12</f>
        <v>0</v>
      </c>
      <c r="E572" s="347">
        <f>+D572</f>
        <v>0</v>
      </c>
      <c r="F572" s="347">
        <f t="shared" ref="F572" si="180">+E572</f>
        <v>0</v>
      </c>
      <c r="G572" s="347">
        <f t="shared" ref="G572" si="181">+F572</f>
        <v>0</v>
      </c>
      <c r="H572" s="347">
        <f t="shared" ref="H572" si="182">+G572</f>
        <v>0</v>
      </c>
      <c r="I572" s="347">
        <f t="shared" ref="I572" si="183">+H572</f>
        <v>0</v>
      </c>
      <c r="J572" s="347">
        <f t="shared" ref="J572" si="184">+I572</f>
        <v>0</v>
      </c>
      <c r="K572" s="347">
        <f t="shared" ref="K572" si="185">+J572</f>
        <v>0</v>
      </c>
      <c r="L572" s="347">
        <f t="shared" ref="L572" si="186">+K572</f>
        <v>0</v>
      </c>
      <c r="M572" s="347">
        <f t="shared" ref="M572" si="187">+L572</f>
        <v>0</v>
      </c>
      <c r="N572" s="347">
        <f t="shared" ref="N572" si="188">+M572</f>
        <v>0</v>
      </c>
      <c r="O572" s="347">
        <f t="shared" ref="O572" si="189">+N572</f>
        <v>0</v>
      </c>
      <c r="P572" s="343"/>
    </row>
    <row r="573" spans="1:16" s="344" customFormat="1" ht="9.85" thickBot="1" x14ac:dyDescent="0.2">
      <c r="A573" s="356" t="s">
        <v>1646</v>
      </c>
      <c r="B573" s="357" t="s">
        <v>1647</v>
      </c>
      <c r="C573" s="347">
        <f>+PE!C558</f>
        <v>1268624.6000000001</v>
      </c>
      <c r="D573" s="347">
        <f>+C573/12</f>
        <v>105718.71666666667</v>
      </c>
      <c r="E573" s="347">
        <f>+D573</f>
        <v>105718.71666666667</v>
      </c>
      <c r="F573" s="347">
        <f t="shared" ref="F573:O573" si="190">+E573</f>
        <v>105718.71666666667</v>
      </c>
      <c r="G573" s="347">
        <f t="shared" si="190"/>
        <v>105718.71666666667</v>
      </c>
      <c r="H573" s="347">
        <f t="shared" si="190"/>
        <v>105718.71666666667</v>
      </c>
      <c r="I573" s="347">
        <f t="shared" si="190"/>
        <v>105718.71666666667</v>
      </c>
      <c r="J573" s="347">
        <f t="shared" si="190"/>
        <v>105718.71666666667</v>
      </c>
      <c r="K573" s="347">
        <f t="shared" si="190"/>
        <v>105718.71666666667</v>
      </c>
      <c r="L573" s="347">
        <f t="shared" si="190"/>
        <v>105718.71666666667</v>
      </c>
      <c r="M573" s="347">
        <f t="shared" si="190"/>
        <v>105718.71666666667</v>
      </c>
      <c r="N573" s="347">
        <f t="shared" si="190"/>
        <v>105718.71666666667</v>
      </c>
      <c r="O573" s="347">
        <f t="shared" si="190"/>
        <v>105718.71666666667</v>
      </c>
      <c r="P573" s="343"/>
    </row>
    <row r="574" spans="1:16" s="344" customFormat="1" ht="9.85" thickBot="1" x14ac:dyDescent="0.2">
      <c r="A574" s="358"/>
      <c r="B574" s="359" t="s">
        <v>45</v>
      </c>
      <c r="C574" s="360" t="e">
        <f t="shared" ref="C574:O574" si="191">+C558+C546+C484+C390+C360+C189+C66+C8</f>
        <v>#REF!</v>
      </c>
      <c r="D574" s="360">
        <f t="shared" si="191"/>
        <v>3551903.8461538465</v>
      </c>
      <c r="E574" s="360">
        <f t="shared" si="191"/>
        <v>3551903.8461538465</v>
      </c>
      <c r="F574" s="360" t="e">
        <f t="shared" si="191"/>
        <v>#REF!</v>
      </c>
      <c r="G574" s="360" t="e">
        <f t="shared" si="191"/>
        <v>#REF!</v>
      </c>
      <c r="H574" s="360" t="e">
        <f t="shared" si="191"/>
        <v>#REF!</v>
      </c>
      <c r="I574" s="360" t="e">
        <f t="shared" si="191"/>
        <v>#REF!</v>
      </c>
      <c r="J574" s="360" t="e">
        <f t="shared" si="191"/>
        <v>#REF!</v>
      </c>
      <c r="K574" s="360" t="e">
        <f t="shared" si="191"/>
        <v>#REF!</v>
      </c>
      <c r="L574" s="360" t="e">
        <f t="shared" si="191"/>
        <v>#REF!</v>
      </c>
      <c r="M574" s="360" t="e">
        <f t="shared" si="191"/>
        <v>#REF!</v>
      </c>
      <c r="N574" s="360" t="e">
        <f t="shared" si="191"/>
        <v>#REF!</v>
      </c>
      <c r="O574" s="360" t="e">
        <f t="shared" si="191"/>
        <v>#REF!</v>
      </c>
      <c r="P574" s="343"/>
    </row>
    <row r="577" spans="2:15" x14ac:dyDescent="0.2">
      <c r="B577" s="443"/>
      <c r="C577" s="443"/>
    </row>
    <row r="578" spans="2:15" x14ac:dyDescent="0.2">
      <c r="B578" s="448" t="s">
        <v>46</v>
      </c>
      <c r="C578" s="448"/>
      <c r="D578" s="448"/>
      <c r="E578" s="448"/>
      <c r="F578" s="448"/>
      <c r="G578" s="448"/>
      <c r="H578" s="448"/>
      <c r="I578" s="448"/>
      <c r="J578" s="448"/>
      <c r="K578" s="448"/>
      <c r="L578" s="448"/>
      <c r="M578" s="448"/>
      <c r="N578" s="448"/>
      <c r="O578" s="448"/>
    </row>
    <row r="579" spans="2:15" x14ac:dyDescent="0.2">
      <c r="B579" s="325"/>
      <c r="C579" s="361"/>
    </row>
    <row r="580" spans="2:15" x14ac:dyDescent="0.2">
      <c r="B580" s="448" t="s">
        <v>47</v>
      </c>
      <c r="C580" s="448"/>
      <c r="D580" s="448"/>
      <c r="E580" s="448"/>
      <c r="F580" s="448"/>
      <c r="G580" s="448"/>
      <c r="H580" s="448"/>
      <c r="I580" s="448"/>
      <c r="J580" s="448"/>
      <c r="K580" s="448"/>
      <c r="L580" s="448"/>
      <c r="M580" s="448"/>
      <c r="N580" s="448"/>
      <c r="O580" s="448"/>
    </row>
    <row r="581" spans="2:15" x14ac:dyDescent="0.2">
      <c r="B581" s="447" t="s">
        <v>48</v>
      </c>
      <c r="C581" s="447"/>
      <c r="D581" s="447"/>
      <c r="E581" s="447"/>
      <c r="F581" s="447"/>
      <c r="G581" s="447"/>
      <c r="H581" s="447"/>
      <c r="I581" s="447"/>
      <c r="J581" s="447"/>
      <c r="K581" s="447"/>
      <c r="L581" s="447"/>
      <c r="M581" s="447"/>
      <c r="N581" s="447"/>
      <c r="O581" s="447"/>
    </row>
    <row r="582" spans="2:15" x14ac:dyDescent="0.2">
      <c r="B582" s="325"/>
      <c r="C582" s="361"/>
    </row>
    <row r="583" spans="2:15" x14ac:dyDescent="0.2">
      <c r="B583" s="325"/>
      <c r="C583" s="361"/>
    </row>
    <row r="584" spans="2:15" x14ac:dyDescent="0.2">
      <c r="B584" s="448" t="s">
        <v>50</v>
      </c>
      <c r="C584" s="448"/>
      <c r="D584" s="448"/>
      <c r="E584" s="448"/>
      <c r="F584" s="448"/>
      <c r="G584" s="448"/>
      <c r="H584" s="448"/>
      <c r="I584" s="448"/>
      <c r="J584" s="448"/>
      <c r="K584" s="448"/>
      <c r="L584" s="448"/>
      <c r="M584" s="448"/>
      <c r="N584" s="448"/>
      <c r="O584" s="448"/>
    </row>
    <row r="585" spans="2:15" x14ac:dyDescent="0.2">
      <c r="B585" s="447" t="s">
        <v>48</v>
      </c>
      <c r="C585" s="447"/>
      <c r="D585" s="447"/>
      <c r="E585" s="447"/>
      <c r="F585" s="447"/>
      <c r="G585" s="447"/>
      <c r="H585" s="447"/>
      <c r="I585" s="447"/>
      <c r="J585" s="447"/>
      <c r="K585" s="447"/>
      <c r="L585" s="447"/>
      <c r="M585" s="447"/>
      <c r="N585" s="447"/>
      <c r="O585" s="447"/>
    </row>
    <row r="586" spans="2:15" x14ac:dyDescent="0.2">
      <c r="B586" s="325"/>
      <c r="C586" s="361"/>
    </row>
    <row r="587" spans="2:15" x14ac:dyDescent="0.2">
      <c r="B587" s="325"/>
      <c r="C587" s="361"/>
    </row>
    <row r="588" spans="2:15" x14ac:dyDescent="0.2">
      <c r="B588" s="448" t="s">
        <v>49</v>
      </c>
      <c r="C588" s="448"/>
      <c r="D588" s="448"/>
      <c r="E588" s="448"/>
      <c r="F588" s="448"/>
      <c r="G588" s="448"/>
      <c r="H588" s="448"/>
      <c r="I588" s="448"/>
      <c r="J588" s="448"/>
      <c r="K588" s="448"/>
      <c r="L588" s="448"/>
      <c r="M588" s="448"/>
      <c r="N588" s="448"/>
      <c r="O588" s="448"/>
    </row>
    <row r="589" spans="2:15" x14ac:dyDescent="0.2">
      <c r="B589" s="447" t="s">
        <v>48</v>
      </c>
      <c r="C589" s="447"/>
      <c r="D589" s="447"/>
      <c r="E589" s="447"/>
      <c r="F589" s="447"/>
      <c r="G589" s="447"/>
      <c r="H589" s="447"/>
      <c r="I589" s="447"/>
      <c r="J589" s="447"/>
      <c r="K589" s="447"/>
      <c r="L589" s="447"/>
      <c r="M589" s="447"/>
      <c r="N589" s="447"/>
      <c r="O589" s="447"/>
    </row>
  </sheetData>
  <mergeCells count="13">
    <mergeCell ref="B589:O589"/>
    <mergeCell ref="B578:O578"/>
    <mergeCell ref="B580:O580"/>
    <mergeCell ref="B581:O581"/>
    <mergeCell ref="B584:O584"/>
    <mergeCell ref="B585:O585"/>
    <mergeCell ref="B588:O588"/>
    <mergeCell ref="B577:C577"/>
    <mergeCell ref="B1:O1"/>
    <mergeCell ref="B2:O2"/>
    <mergeCell ref="B3:O3"/>
    <mergeCell ref="B5:O5"/>
    <mergeCell ref="D6:O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857"/>
  <sheetViews>
    <sheetView workbookViewId="0">
      <pane ySplit="7" topLeftCell="A98" activePane="bottomLeft" state="frozen"/>
      <selection pane="bottomLeft" activeCell="A8" sqref="A8"/>
    </sheetView>
  </sheetViews>
  <sheetFormatPr baseColWidth="10" defaultColWidth="11.375" defaultRowHeight="11.8" x14ac:dyDescent="0.2"/>
  <cols>
    <col min="1" max="1" width="11.375" style="46"/>
    <col min="2" max="2" width="98.25" style="46" customWidth="1"/>
    <col min="3" max="3" width="11.375" style="48"/>
    <col min="4" max="16384" width="11.375" style="46"/>
  </cols>
  <sheetData>
    <row r="4" spans="1:3" x14ac:dyDescent="0.2">
      <c r="B4" s="47" t="s">
        <v>1652</v>
      </c>
    </row>
    <row r="7" spans="1:3" x14ac:dyDescent="0.2">
      <c r="C7" s="48" t="s">
        <v>1648</v>
      </c>
    </row>
    <row r="8" spans="1:3" x14ac:dyDescent="0.2">
      <c r="A8" s="11" t="s">
        <v>53</v>
      </c>
      <c r="B8" s="49" t="s">
        <v>0</v>
      </c>
      <c r="C8" s="48" t="s">
        <v>1649</v>
      </c>
    </row>
    <row r="9" spans="1:3" x14ac:dyDescent="0.2">
      <c r="A9" s="1" t="s">
        <v>54</v>
      </c>
      <c r="B9" s="50" t="s">
        <v>1</v>
      </c>
      <c r="C9" s="48" t="s">
        <v>1649</v>
      </c>
    </row>
    <row r="10" spans="1:3" x14ac:dyDescent="0.2">
      <c r="A10" s="2" t="s">
        <v>55</v>
      </c>
      <c r="B10" s="7" t="s">
        <v>56</v>
      </c>
      <c r="C10" s="48" t="s">
        <v>1649</v>
      </c>
    </row>
    <row r="11" spans="1:3" x14ac:dyDescent="0.2">
      <c r="A11" s="2" t="s">
        <v>57</v>
      </c>
      <c r="B11" s="7" t="s">
        <v>58</v>
      </c>
      <c r="C11" s="48" t="s">
        <v>1649</v>
      </c>
    </row>
    <row r="12" spans="1:3" x14ac:dyDescent="0.2">
      <c r="A12" s="3" t="s">
        <v>59</v>
      </c>
      <c r="B12" s="8" t="s">
        <v>60</v>
      </c>
      <c r="C12" s="48" t="s">
        <v>1650</v>
      </c>
    </row>
    <row r="13" spans="1:3" x14ac:dyDescent="0.2">
      <c r="A13" s="3" t="s">
        <v>61</v>
      </c>
      <c r="B13" s="8" t="s">
        <v>62</v>
      </c>
      <c r="C13" s="48" t="s">
        <v>1650</v>
      </c>
    </row>
    <row r="14" spans="1:3" x14ac:dyDescent="0.2">
      <c r="A14" s="2" t="s">
        <v>63</v>
      </c>
      <c r="B14" s="7" t="s">
        <v>64</v>
      </c>
      <c r="C14" s="48" t="s">
        <v>1649</v>
      </c>
    </row>
    <row r="15" spans="1:3" x14ac:dyDescent="0.2">
      <c r="A15" s="2" t="s">
        <v>65</v>
      </c>
      <c r="B15" s="7" t="s">
        <v>66</v>
      </c>
      <c r="C15" s="48" t="s">
        <v>1649</v>
      </c>
    </row>
    <row r="16" spans="1:3" x14ac:dyDescent="0.2">
      <c r="A16" s="2" t="s">
        <v>67</v>
      </c>
      <c r="B16" s="7" t="s">
        <v>68</v>
      </c>
      <c r="C16" s="48" t="s">
        <v>1649</v>
      </c>
    </row>
    <row r="17" spans="1:3" x14ac:dyDescent="0.2">
      <c r="A17" s="3" t="s">
        <v>69</v>
      </c>
      <c r="B17" s="8" t="s">
        <v>70</v>
      </c>
      <c r="C17" s="48" t="s">
        <v>1650</v>
      </c>
    </row>
    <row r="18" spans="1:3" x14ac:dyDescent="0.2">
      <c r="A18" s="3" t="s">
        <v>71</v>
      </c>
      <c r="B18" s="8" t="s">
        <v>72</v>
      </c>
      <c r="C18" s="48" t="s">
        <v>1650</v>
      </c>
    </row>
    <row r="19" spans="1:3" x14ac:dyDescent="0.2">
      <c r="A19" s="1" t="s">
        <v>73</v>
      </c>
      <c r="B19" s="50" t="s">
        <v>2</v>
      </c>
      <c r="C19" s="48" t="s">
        <v>1649</v>
      </c>
    </row>
    <row r="20" spans="1:3" x14ac:dyDescent="0.2">
      <c r="A20" s="2" t="s">
        <v>74</v>
      </c>
      <c r="B20" s="7" t="s">
        <v>75</v>
      </c>
      <c r="C20" s="48" t="s">
        <v>1649</v>
      </c>
    </row>
    <row r="21" spans="1:3" x14ac:dyDescent="0.2">
      <c r="A21" s="2" t="s">
        <v>76</v>
      </c>
      <c r="B21" s="7" t="s">
        <v>77</v>
      </c>
      <c r="C21" s="48" t="s">
        <v>1649</v>
      </c>
    </row>
    <row r="22" spans="1:3" x14ac:dyDescent="0.2">
      <c r="A22" s="2" t="s">
        <v>78</v>
      </c>
      <c r="B22" s="7" t="s">
        <v>79</v>
      </c>
      <c r="C22" s="48" t="s">
        <v>1649</v>
      </c>
    </row>
    <row r="23" spans="1:3" x14ac:dyDescent="0.2">
      <c r="A23" s="2" t="s">
        <v>80</v>
      </c>
      <c r="B23" s="7" t="s">
        <v>81</v>
      </c>
      <c r="C23" s="48" t="s">
        <v>1649</v>
      </c>
    </row>
    <row r="24" spans="1:3" x14ac:dyDescent="0.2">
      <c r="A24" s="2" t="s">
        <v>82</v>
      </c>
      <c r="B24" s="7" t="s">
        <v>83</v>
      </c>
      <c r="C24" s="48" t="s">
        <v>1649</v>
      </c>
    </row>
    <row r="25" spans="1:3" x14ac:dyDescent="0.2">
      <c r="A25" s="2" t="s">
        <v>84</v>
      </c>
      <c r="B25" s="7" t="s">
        <v>85</v>
      </c>
      <c r="C25" s="48" t="s">
        <v>1649</v>
      </c>
    </row>
    <row r="26" spans="1:3" x14ac:dyDescent="0.2">
      <c r="A26" s="2" t="s">
        <v>86</v>
      </c>
      <c r="B26" s="7" t="s">
        <v>87</v>
      </c>
      <c r="C26" s="48" t="s">
        <v>1649</v>
      </c>
    </row>
    <row r="27" spans="1:3" ht="23.6" x14ac:dyDescent="0.2">
      <c r="A27" s="2" t="s">
        <v>88</v>
      </c>
      <c r="B27" s="7" t="s">
        <v>89</v>
      </c>
      <c r="C27" s="48" t="s">
        <v>1649</v>
      </c>
    </row>
    <row r="28" spans="1:3" ht="23.6" x14ac:dyDescent="0.2">
      <c r="A28" s="2" t="s">
        <v>90</v>
      </c>
      <c r="B28" s="7" t="s">
        <v>91</v>
      </c>
      <c r="C28" s="48" t="s">
        <v>1649</v>
      </c>
    </row>
    <row r="29" spans="1:3" x14ac:dyDescent="0.2">
      <c r="A29" s="1" t="s">
        <v>92</v>
      </c>
      <c r="B29" s="50" t="s">
        <v>3</v>
      </c>
      <c r="C29" s="48" t="s">
        <v>1649</v>
      </c>
    </row>
    <row r="30" spans="1:3" x14ac:dyDescent="0.2">
      <c r="A30" s="2" t="s">
        <v>93</v>
      </c>
      <c r="B30" s="7" t="s">
        <v>94</v>
      </c>
      <c r="C30" s="48" t="s">
        <v>1649</v>
      </c>
    </row>
    <row r="31" spans="1:3" x14ac:dyDescent="0.2">
      <c r="A31" s="2" t="s">
        <v>95</v>
      </c>
      <c r="B31" s="7" t="s">
        <v>96</v>
      </c>
      <c r="C31" s="48" t="s">
        <v>1649</v>
      </c>
    </row>
    <row r="32" spans="1:3" x14ac:dyDescent="0.2">
      <c r="A32" s="2" t="s">
        <v>97</v>
      </c>
      <c r="B32" s="7" t="s">
        <v>98</v>
      </c>
      <c r="C32" s="48" t="s">
        <v>1649</v>
      </c>
    </row>
    <row r="33" spans="1:3" x14ac:dyDescent="0.2">
      <c r="A33" s="2" t="s">
        <v>99</v>
      </c>
      <c r="B33" s="7" t="s">
        <v>100</v>
      </c>
      <c r="C33" s="48" t="s">
        <v>1649</v>
      </c>
    </row>
    <row r="34" spans="1:3" x14ac:dyDescent="0.2">
      <c r="A34" s="2" t="s">
        <v>101</v>
      </c>
      <c r="B34" s="7" t="s">
        <v>102</v>
      </c>
      <c r="C34" s="48" t="s">
        <v>1649</v>
      </c>
    </row>
    <row r="35" spans="1:3" x14ac:dyDescent="0.2">
      <c r="A35" s="2" t="s">
        <v>103</v>
      </c>
      <c r="B35" s="7" t="s">
        <v>104</v>
      </c>
      <c r="C35" s="48" t="s">
        <v>1649</v>
      </c>
    </row>
    <row r="36" spans="1:3" x14ac:dyDescent="0.2">
      <c r="A36" s="2" t="s">
        <v>105</v>
      </c>
      <c r="B36" s="7" t="s">
        <v>106</v>
      </c>
      <c r="C36" s="48" t="s">
        <v>1649</v>
      </c>
    </row>
    <row r="37" spans="1:3" x14ac:dyDescent="0.2">
      <c r="A37" s="2" t="s">
        <v>107</v>
      </c>
      <c r="B37" s="7" t="s">
        <v>108</v>
      </c>
      <c r="C37" s="48" t="s">
        <v>1649</v>
      </c>
    </row>
    <row r="38" spans="1:3" x14ac:dyDescent="0.2">
      <c r="A38" s="2" t="s">
        <v>109</v>
      </c>
      <c r="B38" s="7" t="s">
        <v>110</v>
      </c>
      <c r="C38" s="48" t="s">
        <v>1649</v>
      </c>
    </row>
    <row r="39" spans="1:3" x14ac:dyDescent="0.2">
      <c r="A39" s="2" t="s">
        <v>111</v>
      </c>
      <c r="B39" s="7" t="s">
        <v>112</v>
      </c>
      <c r="C39" s="48" t="s">
        <v>1649</v>
      </c>
    </row>
    <row r="40" spans="1:3" x14ac:dyDescent="0.2">
      <c r="A40" s="2" t="s">
        <v>113</v>
      </c>
      <c r="B40" s="7" t="s">
        <v>114</v>
      </c>
      <c r="C40" s="48" t="s">
        <v>1649</v>
      </c>
    </row>
    <row r="41" spans="1:3" x14ac:dyDescent="0.2">
      <c r="A41" s="3" t="s">
        <v>115</v>
      </c>
      <c r="B41" s="8" t="s">
        <v>116</v>
      </c>
      <c r="C41" s="48" t="s">
        <v>1650</v>
      </c>
    </row>
    <row r="42" spans="1:3" x14ac:dyDescent="0.2">
      <c r="A42" s="3" t="s">
        <v>117</v>
      </c>
      <c r="B42" s="8" t="s">
        <v>118</v>
      </c>
      <c r="C42" s="48" t="s">
        <v>1650</v>
      </c>
    </row>
    <row r="43" spans="1:3" x14ac:dyDescent="0.2">
      <c r="A43" s="3" t="s">
        <v>119</v>
      </c>
      <c r="B43" s="8" t="s">
        <v>120</v>
      </c>
      <c r="C43" s="48" t="s">
        <v>1650</v>
      </c>
    </row>
    <row r="44" spans="1:3" x14ac:dyDescent="0.2">
      <c r="A44" s="3" t="s">
        <v>121</v>
      </c>
      <c r="B44" s="8" t="s">
        <v>122</v>
      </c>
      <c r="C44" s="48" t="s">
        <v>1650</v>
      </c>
    </row>
    <row r="45" spans="1:3" x14ac:dyDescent="0.2">
      <c r="A45" s="2" t="s">
        <v>123</v>
      </c>
      <c r="B45" s="7" t="s">
        <v>124</v>
      </c>
      <c r="C45" s="48" t="s">
        <v>1649</v>
      </c>
    </row>
    <row r="46" spans="1:3" x14ac:dyDescent="0.2">
      <c r="A46" s="2" t="s">
        <v>125</v>
      </c>
      <c r="B46" s="7" t="s">
        <v>126</v>
      </c>
      <c r="C46" s="48" t="s">
        <v>1649</v>
      </c>
    </row>
    <row r="47" spans="1:3" x14ac:dyDescent="0.2">
      <c r="A47" s="2" t="s">
        <v>127</v>
      </c>
      <c r="B47" s="7" t="s">
        <v>128</v>
      </c>
      <c r="C47" s="48" t="s">
        <v>1649</v>
      </c>
    </row>
    <row r="48" spans="1:3" x14ac:dyDescent="0.2">
      <c r="A48" s="2" t="s">
        <v>129</v>
      </c>
      <c r="B48" s="7" t="s">
        <v>130</v>
      </c>
      <c r="C48" s="48" t="s">
        <v>1649</v>
      </c>
    </row>
    <row r="49" spans="1:3" x14ac:dyDescent="0.2">
      <c r="A49" s="4" t="s">
        <v>131</v>
      </c>
      <c r="B49" s="51" t="s">
        <v>4</v>
      </c>
      <c r="C49" s="48" t="s">
        <v>1650</v>
      </c>
    </row>
    <row r="50" spans="1:3" x14ac:dyDescent="0.2">
      <c r="A50" s="3" t="s">
        <v>132</v>
      </c>
      <c r="B50" s="8" t="s">
        <v>133</v>
      </c>
      <c r="C50" s="48" t="s">
        <v>1650</v>
      </c>
    </row>
    <row r="51" spans="1:3" x14ac:dyDescent="0.2">
      <c r="A51" s="3" t="s">
        <v>134</v>
      </c>
      <c r="B51" s="8" t="s">
        <v>135</v>
      </c>
      <c r="C51" s="48" t="s">
        <v>1650</v>
      </c>
    </row>
    <row r="52" spans="1:3" x14ac:dyDescent="0.2">
      <c r="A52" s="3" t="s">
        <v>136</v>
      </c>
      <c r="B52" s="8" t="s">
        <v>137</v>
      </c>
      <c r="C52" s="48" t="s">
        <v>1650</v>
      </c>
    </row>
    <row r="53" spans="1:3" x14ac:dyDescent="0.2">
      <c r="A53" s="3" t="s">
        <v>138</v>
      </c>
      <c r="B53" s="8" t="s">
        <v>139</v>
      </c>
      <c r="C53" s="48" t="s">
        <v>1650</v>
      </c>
    </row>
    <row r="54" spans="1:3" x14ac:dyDescent="0.2">
      <c r="A54" s="3" t="s">
        <v>140</v>
      </c>
      <c r="B54" s="8" t="s">
        <v>141</v>
      </c>
      <c r="C54" s="48" t="s">
        <v>1650</v>
      </c>
    </row>
    <row r="55" spans="1:3" x14ac:dyDescent="0.2">
      <c r="A55" s="3" t="s">
        <v>142</v>
      </c>
      <c r="B55" s="8" t="s">
        <v>143</v>
      </c>
      <c r="C55" s="48" t="s">
        <v>1650</v>
      </c>
    </row>
    <row r="56" spans="1:3" x14ac:dyDescent="0.2">
      <c r="A56" s="3" t="s">
        <v>144</v>
      </c>
      <c r="B56" s="8" t="s">
        <v>145</v>
      </c>
      <c r="C56" s="48" t="s">
        <v>1650</v>
      </c>
    </row>
    <row r="57" spans="1:3" x14ac:dyDescent="0.2">
      <c r="A57" s="3" t="s">
        <v>146</v>
      </c>
      <c r="B57" s="8" t="s">
        <v>147</v>
      </c>
      <c r="C57" s="48" t="s">
        <v>1650</v>
      </c>
    </row>
    <row r="58" spans="1:3" x14ac:dyDescent="0.2">
      <c r="A58" s="3" t="s">
        <v>148</v>
      </c>
      <c r="B58" s="8" t="s">
        <v>149</v>
      </c>
      <c r="C58" s="48" t="s">
        <v>1650</v>
      </c>
    </row>
    <row r="59" spans="1:3" x14ac:dyDescent="0.2">
      <c r="A59" s="3" t="s">
        <v>150</v>
      </c>
      <c r="B59" s="8" t="s">
        <v>151</v>
      </c>
      <c r="C59" s="48" t="s">
        <v>1650</v>
      </c>
    </row>
    <row r="60" spans="1:3" x14ac:dyDescent="0.2">
      <c r="A60" s="3" t="s">
        <v>152</v>
      </c>
      <c r="B60" s="8" t="s">
        <v>153</v>
      </c>
      <c r="C60" s="48" t="s">
        <v>1650</v>
      </c>
    </row>
    <row r="61" spans="1:3" x14ac:dyDescent="0.2">
      <c r="A61" s="3" t="s">
        <v>154</v>
      </c>
      <c r="B61" s="8" t="s">
        <v>155</v>
      </c>
      <c r="C61" s="48" t="s">
        <v>1650</v>
      </c>
    </row>
    <row r="62" spans="1:3" x14ac:dyDescent="0.2">
      <c r="A62" s="3" t="s">
        <v>156</v>
      </c>
      <c r="B62" s="8" t="s">
        <v>157</v>
      </c>
      <c r="C62" s="48" t="s">
        <v>1650</v>
      </c>
    </row>
    <row r="63" spans="1:3" x14ac:dyDescent="0.2">
      <c r="A63" s="1" t="s">
        <v>158</v>
      </c>
      <c r="B63" s="66" t="s">
        <v>159</v>
      </c>
      <c r="C63" s="48" t="s">
        <v>1649</v>
      </c>
    </row>
    <row r="64" spans="1:3" x14ac:dyDescent="0.2">
      <c r="A64" s="2" t="s">
        <v>160</v>
      </c>
      <c r="B64" s="52" t="s">
        <v>161</v>
      </c>
      <c r="C64" s="48" t="s">
        <v>1649</v>
      </c>
    </row>
    <row r="65" spans="1:3" x14ac:dyDescent="0.2">
      <c r="A65" s="2" t="s">
        <v>162</v>
      </c>
      <c r="B65" s="7" t="s">
        <v>163</v>
      </c>
      <c r="C65" s="48" t="s">
        <v>1649</v>
      </c>
    </row>
    <row r="66" spans="1:3" x14ac:dyDescent="0.2">
      <c r="A66" s="2" t="s">
        <v>164</v>
      </c>
      <c r="B66" s="7" t="s">
        <v>165</v>
      </c>
      <c r="C66" s="48" t="s">
        <v>1649</v>
      </c>
    </row>
    <row r="67" spans="1:3" x14ac:dyDescent="0.2">
      <c r="A67" s="2" t="s">
        <v>166</v>
      </c>
      <c r="B67" s="7" t="s">
        <v>167</v>
      </c>
      <c r="C67" s="48" t="s">
        <v>1649</v>
      </c>
    </row>
    <row r="68" spans="1:3" x14ac:dyDescent="0.2">
      <c r="A68" s="2" t="s">
        <v>168</v>
      </c>
      <c r="B68" s="7" t="s">
        <v>169</v>
      </c>
      <c r="C68" s="48" t="s">
        <v>1649</v>
      </c>
    </row>
    <row r="69" spans="1:3" x14ac:dyDescent="0.2">
      <c r="A69" s="2" t="s">
        <v>170</v>
      </c>
      <c r="B69" s="7" t="s">
        <v>171</v>
      </c>
      <c r="C69" s="48" t="s">
        <v>1649</v>
      </c>
    </row>
    <row r="70" spans="1:3" x14ac:dyDescent="0.2">
      <c r="A70" s="2" t="s">
        <v>172</v>
      </c>
      <c r="B70" s="7" t="s">
        <v>173</v>
      </c>
      <c r="C70" s="48" t="s">
        <v>1649</v>
      </c>
    </row>
    <row r="71" spans="1:3" x14ac:dyDescent="0.2">
      <c r="A71" s="2" t="s">
        <v>174</v>
      </c>
      <c r="B71" s="7" t="s">
        <v>175</v>
      </c>
      <c r="C71" s="48" t="s">
        <v>1649</v>
      </c>
    </row>
    <row r="72" spans="1:3" x14ac:dyDescent="0.2">
      <c r="A72" s="3" t="s">
        <v>176</v>
      </c>
      <c r="B72" s="8" t="s">
        <v>177</v>
      </c>
      <c r="C72" s="48" t="s">
        <v>1650</v>
      </c>
    </row>
    <row r="73" spans="1:3" x14ac:dyDescent="0.2">
      <c r="A73" s="3" t="s">
        <v>178</v>
      </c>
      <c r="B73" s="8" t="s">
        <v>179</v>
      </c>
      <c r="C73" s="48" t="s">
        <v>1650</v>
      </c>
    </row>
    <row r="74" spans="1:3" x14ac:dyDescent="0.2">
      <c r="A74" s="3" t="s">
        <v>180</v>
      </c>
      <c r="B74" s="8" t="s">
        <v>181</v>
      </c>
      <c r="C74" s="48" t="s">
        <v>1650</v>
      </c>
    </row>
    <row r="75" spans="1:3" x14ac:dyDescent="0.2">
      <c r="A75" s="2" t="s">
        <v>182</v>
      </c>
      <c r="B75" s="7" t="s">
        <v>183</v>
      </c>
      <c r="C75" s="48" t="s">
        <v>1649</v>
      </c>
    </row>
    <row r="76" spans="1:3" x14ac:dyDescent="0.2">
      <c r="A76" s="2" t="s">
        <v>184</v>
      </c>
      <c r="B76" s="7" t="s">
        <v>185</v>
      </c>
      <c r="C76" s="48" t="s">
        <v>1649</v>
      </c>
    </row>
    <row r="77" spans="1:3" x14ac:dyDescent="0.2">
      <c r="A77" s="2" t="s">
        <v>186</v>
      </c>
      <c r="B77" s="7" t="s">
        <v>187</v>
      </c>
      <c r="C77" s="48" t="s">
        <v>1649</v>
      </c>
    </row>
    <row r="78" spans="1:3" x14ac:dyDescent="0.2">
      <c r="A78" s="2" t="s">
        <v>188</v>
      </c>
      <c r="B78" s="7" t="s">
        <v>189</v>
      </c>
      <c r="C78" s="48" t="s">
        <v>1649</v>
      </c>
    </row>
    <row r="79" spans="1:3" x14ac:dyDescent="0.2">
      <c r="A79" s="2" t="s">
        <v>190</v>
      </c>
      <c r="B79" s="7" t="s">
        <v>191</v>
      </c>
      <c r="C79" s="48" t="s">
        <v>1649</v>
      </c>
    </row>
    <row r="80" spans="1:3" x14ac:dyDescent="0.2">
      <c r="A80" s="2" t="s">
        <v>192</v>
      </c>
      <c r="B80" s="7" t="s">
        <v>159</v>
      </c>
      <c r="C80" s="48" t="s">
        <v>1649</v>
      </c>
    </row>
    <row r="81" spans="1:3" x14ac:dyDescent="0.2">
      <c r="A81" s="2" t="s">
        <v>193</v>
      </c>
      <c r="B81" s="7" t="s">
        <v>194</v>
      </c>
      <c r="C81" s="48" t="s">
        <v>1649</v>
      </c>
    </row>
    <row r="82" spans="1:3" x14ac:dyDescent="0.2">
      <c r="A82" s="2" t="s">
        <v>195</v>
      </c>
      <c r="B82" s="7" t="s">
        <v>196</v>
      </c>
      <c r="C82" s="48" t="s">
        <v>1649</v>
      </c>
    </row>
    <row r="83" spans="1:3" x14ac:dyDescent="0.2">
      <c r="A83" s="1" t="s">
        <v>197</v>
      </c>
      <c r="B83" s="50" t="s">
        <v>5</v>
      </c>
      <c r="C83" s="48" t="s">
        <v>1649</v>
      </c>
    </row>
    <row r="84" spans="1:3" x14ac:dyDescent="0.2">
      <c r="A84" s="2" t="s">
        <v>198</v>
      </c>
      <c r="B84" s="7" t="s">
        <v>199</v>
      </c>
      <c r="C84" s="48" t="s">
        <v>1649</v>
      </c>
    </row>
    <row r="85" spans="1:3" x14ac:dyDescent="0.2">
      <c r="A85" s="2" t="s">
        <v>200</v>
      </c>
      <c r="B85" s="7" t="s">
        <v>201</v>
      </c>
      <c r="C85" s="48" t="s">
        <v>1649</v>
      </c>
    </row>
    <row r="86" spans="1:3" x14ac:dyDescent="0.2">
      <c r="A86" s="2" t="s">
        <v>202</v>
      </c>
      <c r="B86" s="7" t="s">
        <v>203</v>
      </c>
      <c r="C86" s="48" t="s">
        <v>1649</v>
      </c>
    </row>
    <row r="87" spans="1:3" x14ac:dyDescent="0.2">
      <c r="A87" s="1" t="s">
        <v>204</v>
      </c>
      <c r="B87" s="50" t="s">
        <v>6</v>
      </c>
      <c r="C87" s="48" t="s">
        <v>1649</v>
      </c>
    </row>
    <row r="88" spans="1:3" x14ac:dyDescent="0.2">
      <c r="A88" s="2" t="s">
        <v>205</v>
      </c>
      <c r="B88" s="7" t="s">
        <v>206</v>
      </c>
      <c r="C88" s="48" t="s">
        <v>1649</v>
      </c>
    </row>
    <row r="89" spans="1:3" x14ac:dyDescent="0.2">
      <c r="A89" s="2" t="s">
        <v>207</v>
      </c>
      <c r="B89" s="7" t="s">
        <v>208</v>
      </c>
      <c r="C89" s="48" t="s">
        <v>1649</v>
      </c>
    </row>
    <row r="90" spans="1:3" x14ac:dyDescent="0.2">
      <c r="A90" s="11" t="s">
        <v>209</v>
      </c>
      <c r="B90" s="49" t="s">
        <v>7</v>
      </c>
      <c r="C90" s="48" t="s">
        <v>1649</v>
      </c>
    </row>
    <row r="91" spans="1:3" x14ac:dyDescent="0.2">
      <c r="A91" s="1" t="s">
        <v>210</v>
      </c>
      <c r="B91" s="50" t="s">
        <v>211</v>
      </c>
      <c r="C91" s="48" t="s">
        <v>1649</v>
      </c>
    </row>
    <row r="92" spans="1:3" x14ac:dyDescent="0.2">
      <c r="A92" s="2" t="s">
        <v>212</v>
      </c>
      <c r="B92" s="7" t="s">
        <v>213</v>
      </c>
      <c r="C92" s="48" t="s">
        <v>1649</v>
      </c>
    </row>
    <row r="93" spans="1:3" x14ac:dyDescent="0.2">
      <c r="A93" s="2" t="s">
        <v>214</v>
      </c>
      <c r="B93" s="7" t="s">
        <v>215</v>
      </c>
      <c r="C93" s="48" t="s">
        <v>1649</v>
      </c>
    </row>
    <row r="94" spans="1:3" x14ac:dyDescent="0.2">
      <c r="A94" s="2" t="s">
        <v>216</v>
      </c>
      <c r="B94" s="7" t="s">
        <v>217</v>
      </c>
      <c r="C94" s="48" t="s">
        <v>1649</v>
      </c>
    </row>
    <row r="95" spans="1:3" x14ac:dyDescent="0.2">
      <c r="A95" s="2" t="s">
        <v>218</v>
      </c>
      <c r="B95" s="7" t="s">
        <v>219</v>
      </c>
      <c r="C95" s="48" t="s">
        <v>1649</v>
      </c>
    </row>
    <row r="96" spans="1:3" x14ac:dyDescent="0.2">
      <c r="A96" s="2" t="s">
        <v>220</v>
      </c>
      <c r="B96" s="7" t="s">
        <v>221</v>
      </c>
      <c r="C96" s="48" t="s">
        <v>1649</v>
      </c>
    </row>
    <row r="97" spans="1:3" x14ac:dyDescent="0.2">
      <c r="A97" s="2" t="s">
        <v>222</v>
      </c>
      <c r="B97" s="7" t="s">
        <v>223</v>
      </c>
      <c r="C97" s="48" t="s">
        <v>1649</v>
      </c>
    </row>
    <row r="98" spans="1:3" x14ac:dyDescent="0.2">
      <c r="A98" s="2" t="s">
        <v>224</v>
      </c>
      <c r="B98" s="7" t="s">
        <v>225</v>
      </c>
      <c r="C98" s="48" t="s">
        <v>1649</v>
      </c>
    </row>
    <row r="99" spans="1:3" x14ac:dyDescent="0.2">
      <c r="A99" s="2" t="s">
        <v>226</v>
      </c>
      <c r="B99" s="7" t="s">
        <v>227</v>
      </c>
      <c r="C99" s="48" t="s">
        <v>1649</v>
      </c>
    </row>
    <row r="100" spans="1:3" x14ac:dyDescent="0.2">
      <c r="A100" s="2" t="s">
        <v>228</v>
      </c>
      <c r="B100" s="7" t="s">
        <v>229</v>
      </c>
      <c r="C100" s="48" t="s">
        <v>1649</v>
      </c>
    </row>
    <row r="101" spans="1:3" x14ac:dyDescent="0.2">
      <c r="A101" s="2" t="s">
        <v>230</v>
      </c>
      <c r="B101" s="7" t="s">
        <v>231</v>
      </c>
      <c r="C101" s="48" t="s">
        <v>1649</v>
      </c>
    </row>
    <row r="102" spans="1:3" x14ac:dyDescent="0.2">
      <c r="A102" s="2" t="s">
        <v>232</v>
      </c>
      <c r="B102" s="7" t="s">
        <v>233</v>
      </c>
      <c r="C102" s="48" t="s">
        <v>1649</v>
      </c>
    </row>
    <row r="103" spans="1:3" x14ac:dyDescent="0.2">
      <c r="A103" s="2" t="s">
        <v>234</v>
      </c>
      <c r="B103" s="7" t="s">
        <v>235</v>
      </c>
      <c r="C103" s="48" t="s">
        <v>1649</v>
      </c>
    </row>
    <row r="104" spans="1:3" x14ac:dyDescent="0.2">
      <c r="A104" s="2" t="s">
        <v>236</v>
      </c>
      <c r="B104" s="7" t="s">
        <v>237</v>
      </c>
      <c r="C104" s="48" t="s">
        <v>1649</v>
      </c>
    </row>
    <row r="105" spans="1:3" x14ac:dyDescent="0.2">
      <c r="A105" s="2" t="s">
        <v>238</v>
      </c>
      <c r="B105" s="7" t="s">
        <v>239</v>
      </c>
      <c r="C105" s="48" t="s">
        <v>1649</v>
      </c>
    </row>
    <row r="106" spans="1:3" x14ac:dyDescent="0.2">
      <c r="A106" s="2" t="s">
        <v>240</v>
      </c>
      <c r="B106" s="7" t="s">
        <v>241</v>
      </c>
      <c r="C106" s="48" t="s">
        <v>1649</v>
      </c>
    </row>
    <row r="107" spans="1:3" x14ac:dyDescent="0.2">
      <c r="A107" s="2" t="s">
        <v>242</v>
      </c>
      <c r="B107" s="7" t="s">
        <v>243</v>
      </c>
      <c r="C107" s="48" t="s">
        <v>1649</v>
      </c>
    </row>
    <row r="108" spans="1:3" x14ac:dyDescent="0.2">
      <c r="A108" s="1" t="s">
        <v>244</v>
      </c>
      <c r="B108" s="50" t="s">
        <v>8</v>
      </c>
      <c r="C108" s="48" t="s">
        <v>1649</v>
      </c>
    </row>
    <row r="109" spans="1:3" x14ac:dyDescent="0.2">
      <c r="A109" s="2" t="s">
        <v>245</v>
      </c>
      <c r="B109" s="7" t="s">
        <v>246</v>
      </c>
      <c r="C109" s="48" t="s">
        <v>1649</v>
      </c>
    </row>
    <row r="110" spans="1:3" x14ac:dyDescent="0.2">
      <c r="A110" s="2" t="s">
        <v>247</v>
      </c>
      <c r="B110" s="7" t="s">
        <v>248</v>
      </c>
      <c r="C110" s="48" t="s">
        <v>1649</v>
      </c>
    </row>
    <row r="111" spans="1:3" x14ac:dyDescent="0.2">
      <c r="A111" s="2" t="s">
        <v>249</v>
      </c>
      <c r="B111" s="7" t="s">
        <v>250</v>
      </c>
      <c r="C111" s="48" t="s">
        <v>1649</v>
      </c>
    </row>
    <row r="112" spans="1:3" x14ac:dyDescent="0.2">
      <c r="A112" s="2" t="s">
        <v>251</v>
      </c>
      <c r="B112" s="7" t="s">
        <v>252</v>
      </c>
      <c r="C112" s="48" t="s">
        <v>1649</v>
      </c>
    </row>
    <row r="113" spans="1:3" x14ac:dyDescent="0.2">
      <c r="A113" s="2" t="s">
        <v>253</v>
      </c>
      <c r="B113" s="7" t="s">
        <v>254</v>
      </c>
      <c r="C113" s="48" t="s">
        <v>1649</v>
      </c>
    </row>
    <row r="114" spans="1:3" x14ac:dyDescent="0.2">
      <c r="A114" s="2" t="s">
        <v>255</v>
      </c>
      <c r="B114" s="7" t="s">
        <v>256</v>
      </c>
      <c r="C114" s="48" t="s">
        <v>1649</v>
      </c>
    </row>
    <row r="115" spans="1:3" x14ac:dyDescent="0.2">
      <c r="A115" s="2" t="s">
        <v>257</v>
      </c>
      <c r="B115" s="7" t="s">
        <v>258</v>
      </c>
      <c r="C115" s="48" t="s">
        <v>1649</v>
      </c>
    </row>
    <row r="116" spans="1:3" x14ac:dyDescent="0.2">
      <c r="A116" s="2" t="s">
        <v>259</v>
      </c>
      <c r="B116" s="7" t="s">
        <v>260</v>
      </c>
      <c r="C116" s="48" t="s">
        <v>1649</v>
      </c>
    </row>
    <row r="117" spans="1:3" x14ac:dyDescent="0.2">
      <c r="A117" s="2" t="s">
        <v>261</v>
      </c>
      <c r="B117" s="7" t="s">
        <v>262</v>
      </c>
      <c r="C117" s="48" t="s">
        <v>1649</v>
      </c>
    </row>
    <row r="118" spans="1:3" x14ac:dyDescent="0.2">
      <c r="A118" s="1" t="s">
        <v>263</v>
      </c>
      <c r="B118" s="50" t="s">
        <v>1651</v>
      </c>
      <c r="C118" s="48" t="s">
        <v>1649</v>
      </c>
    </row>
    <row r="119" spans="1:3" x14ac:dyDescent="0.2">
      <c r="A119" s="2" t="s">
        <v>264</v>
      </c>
      <c r="B119" s="7" t="s">
        <v>265</v>
      </c>
      <c r="C119" s="48" t="s">
        <v>1649</v>
      </c>
    </row>
    <row r="120" spans="1:3" x14ac:dyDescent="0.2">
      <c r="A120" s="2" t="s">
        <v>266</v>
      </c>
      <c r="B120" s="7" t="s">
        <v>267</v>
      </c>
      <c r="C120" s="48" t="s">
        <v>1649</v>
      </c>
    </row>
    <row r="121" spans="1:3" x14ac:dyDescent="0.2">
      <c r="A121" s="2" t="s">
        <v>268</v>
      </c>
      <c r="B121" s="7" t="s">
        <v>269</v>
      </c>
      <c r="C121" s="48" t="s">
        <v>1649</v>
      </c>
    </row>
    <row r="122" spans="1:3" x14ac:dyDescent="0.2">
      <c r="A122" s="2" t="s">
        <v>270</v>
      </c>
      <c r="B122" s="7" t="s">
        <v>271</v>
      </c>
      <c r="C122" s="48" t="s">
        <v>1649</v>
      </c>
    </row>
    <row r="123" spans="1:3" x14ac:dyDescent="0.2">
      <c r="A123" s="2" t="s">
        <v>272</v>
      </c>
      <c r="B123" s="7" t="s">
        <v>273</v>
      </c>
      <c r="C123" s="48" t="s">
        <v>1649</v>
      </c>
    </row>
    <row r="124" spans="1:3" x14ac:dyDescent="0.2">
      <c r="A124" s="2" t="s">
        <v>274</v>
      </c>
      <c r="B124" s="7" t="s">
        <v>275</v>
      </c>
      <c r="C124" s="48" t="s">
        <v>1649</v>
      </c>
    </row>
    <row r="125" spans="1:3" x14ac:dyDescent="0.2">
      <c r="A125" s="2" t="s">
        <v>276</v>
      </c>
      <c r="B125" s="7" t="s">
        <v>277</v>
      </c>
      <c r="C125" s="48" t="s">
        <v>1649</v>
      </c>
    </row>
    <row r="126" spans="1:3" x14ac:dyDescent="0.2">
      <c r="A126" s="2" t="s">
        <v>278</v>
      </c>
      <c r="B126" s="7" t="s">
        <v>279</v>
      </c>
      <c r="C126" s="48" t="s">
        <v>1649</v>
      </c>
    </row>
    <row r="127" spans="1:3" x14ac:dyDescent="0.2">
      <c r="A127" s="2" t="s">
        <v>280</v>
      </c>
      <c r="B127" s="7" t="s">
        <v>281</v>
      </c>
      <c r="C127" s="48" t="s">
        <v>1649</v>
      </c>
    </row>
    <row r="128" spans="1:3" x14ac:dyDescent="0.2">
      <c r="A128" s="2" t="s">
        <v>282</v>
      </c>
      <c r="B128" s="7" t="s">
        <v>283</v>
      </c>
      <c r="C128" s="48" t="s">
        <v>1649</v>
      </c>
    </row>
    <row r="129" spans="1:3" x14ac:dyDescent="0.2">
      <c r="A129" s="2" t="s">
        <v>284</v>
      </c>
      <c r="B129" s="7" t="s">
        <v>285</v>
      </c>
      <c r="C129" s="48" t="s">
        <v>1649</v>
      </c>
    </row>
    <row r="130" spans="1:3" x14ac:dyDescent="0.2">
      <c r="A130" s="2" t="s">
        <v>286</v>
      </c>
      <c r="B130" s="7" t="s">
        <v>287</v>
      </c>
      <c r="C130" s="48" t="s">
        <v>1649</v>
      </c>
    </row>
    <row r="131" spans="1:3" x14ac:dyDescent="0.2">
      <c r="A131" s="2" t="s">
        <v>288</v>
      </c>
      <c r="B131" s="7" t="s">
        <v>289</v>
      </c>
      <c r="C131" s="48" t="s">
        <v>1649</v>
      </c>
    </row>
    <row r="132" spans="1:3" x14ac:dyDescent="0.2">
      <c r="A132" s="2" t="s">
        <v>290</v>
      </c>
      <c r="B132" s="7" t="s">
        <v>291</v>
      </c>
      <c r="C132" s="48" t="s">
        <v>1649</v>
      </c>
    </row>
    <row r="133" spans="1:3" x14ac:dyDescent="0.2">
      <c r="A133" s="3" t="s">
        <v>292</v>
      </c>
      <c r="B133" s="8" t="s">
        <v>293</v>
      </c>
      <c r="C133" s="48" t="s">
        <v>1650</v>
      </c>
    </row>
    <row r="134" spans="1:3" x14ac:dyDescent="0.2">
      <c r="A134" s="3" t="s">
        <v>294</v>
      </c>
      <c r="B134" s="8" t="s">
        <v>295</v>
      </c>
      <c r="C134" s="48" t="s">
        <v>1650</v>
      </c>
    </row>
    <row r="135" spans="1:3" x14ac:dyDescent="0.2">
      <c r="A135" s="2" t="s">
        <v>296</v>
      </c>
      <c r="B135" s="7" t="s">
        <v>297</v>
      </c>
      <c r="C135" s="48" t="s">
        <v>1649</v>
      </c>
    </row>
    <row r="136" spans="1:3" x14ac:dyDescent="0.2">
      <c r="A136" s="2" t="s">
        <v>298</v>
      </c>
      <c r="B136" s="7" t="s">
        <v>299</v>
      </c>
      <c r="C136" s="48" t="s">
        <v>1649</v>
      </c>
    </row>
    <row r="137" spans="1:3" x14ac:dyDescent="0.2">
      <c r="A137" s="1" t="s">
        <v>300</v>
      </c>
      <c r="B137" s="50" t="s">
        <v>301</v>
      </c>
      <c r="C137" s="48" t="s">
        <v>1649</v>
      </c>
    </row>
    <row r="138" spans="1:3" x14ac:dyDescent="0.2">
      <c r="A138" s="2" t="s">
        <v>302</v>
      </c>
      <c r="B138" s="7" t="s">
        <v>303</v>
      </c>
      <c r="C138" s="48" t="s">
        <v>1649</v>
      </c>
    </row>
    <row r="139" spans="1:3" x14ac:dyDescent="0.2">
      <c r="A139" s="2" t="s">
        <v>304</v>
      </c>
      <c r="B139" s="7" t="s">
        <v>305</v>
      </c>
      <c r="C139" s="48" t="s">
        <v>1649</v>
      </c>
    </row>
    <row r="140" spans="1:3" x14ac:dyDescent="0.2">
      <c r="A140" s="2" t="s">
        <v>306</v>
      </c>
      <c r="B140" s="7" t="s">
        <v>307</v>
      </c>
      <c r="C140" s="48" t="s">
        <v>1649</v>
      </c>
    </row>
    <row r="141" spans="1:3" x14ac:dyDescent="0.2">
      <c r="A141" s="2" t="s">
        <v>308</v>
      </c>
      <c r="B141" s="7" t="s">
        <v>309</v>
      </c>
      <c r="C141" s="48" t="s">
        <v>1649</v>
      </c>
    </row>
    <row r="142" spans="1:3" x14ac:dyDescent="0.2">
      <c r="A142" s="2" t="s">
        <v>310</v>
      </c>
      <c r="B142" s="7" t="s">
        <v>311</v>
      </c>
      <c r="C142" s="48" t="s">
        <v>1649</v>
      </c>
    </row>
    <row r="143" spans="1:3" x14ac:dyDescent="0.2">
      <c r="A143" s="2" t="s">
        <v>312</v>
      </c>
      <c r="B143" s="7" t="s">
        <v>313</v>
      </c>
      <c r="C143" s="48" t="s">
        <v>1649</v>
      </c>
    </row>
    <row r="144" spans="1:3" x14ac:dyDescent="0.2">
      <c r="A144" s="2" t="s">
        <v>314</v>
      </c>
      <c r="B144" s="7" t="s">
        <v>315</v>
      </c>
      <c r="C144" s="48" t="s">
        <v>1649</v>
      </c>
    </row>
    <row r="145" spans="1:3" x14ac:dyDescent="0.2">
      <c r="A145" s="2" t="s">
        <v>316</v>
      </c>
      <c r="B145" s="7" t="s">
        <v>317</v>
      </c>
      <c r="C145" s="48" t="s">
        <v>1649</v>
      </c>
    </row>
    <row r="146" spans="1:3" x14ac:dyDescent="0.2">
      <c r="A146" s="2" t="s">
        <v>318</v>
      </c>
      <c r="B146" s="7" t="s">
        <v>319</v>
      </c>
      <c r="C146" s="48" t="s">
        <v>1649</v>
      </c>
    </row>
    <row r="147" spans="1:3" x14ac:dyDescent="0.2">
      <c r="A147" s="2" t="s">
        <v>320</v>
      </c>
      <c r="B147" s="7" t="s">
        <v>321</v>
      </c>
      <c r="C147" s="48" t="s">
        <v>1649</v>
      </c>
    </row>
    <row r="148" spans="1:3" x14ac:dyDescent="0.2">
      <c r="A148" s="2" t="s">
        <v>322</v>
      </c>
      <c r="B148" s="7" t="s">
        <v>323</v>
      </c>
      <c r="C148" s="48" t="s">
        <v>1649</v>
      </c>
    </row>
    <row r="149" spans="1:3" x14ac:dyDescent="0.2">
      <c r="A149" s="2" t="s">
        <v>324</v>
      </c>
      <c r="B149" s="7" t="s">
        <v>325</v>
      </c>
      <c r="C149" s="48" t="s">
        <v>1649</v>
      </c>
    </row>
    <row r="150" spans="1:3" x14ac:dyDescent="0.2">
      <c r="A150" s="2" t="s">
        <v>326</v>
      </c>
      <c r="B150" s="7" t="s">
        <v>327</v>
      </c>
      <c r="C150" s="48" t="s">
        <v>1649</v>
      </c>
    </row>
    <row r="151" spans="1:3" x14ac:dyDescent="0.2">
      <c r="A151" s="2" t="s">
        <v>328</v>
      </c>
      <c r="B151" s="7" t="s">
        <v>329</v>
      </c>
      <c r="C151" s="48" t="s">
        <v>1649</v>
      </c>
    </row>
    <row r="152" spans="1:3" x14ac:dyDescent="0.2">
      <c r="A152" s="2" t="s">
        <v>330</v>
      </c>
      <c r="B152" s="7" t="s">
        <v>331</v>
      </c>
      <c r="C152" s="48" t="s">
        <v>1649</v>
      </c>
    </row>
    <row r="153" spans="1:3" x14ac:dyDescent="0.2">
      <c r="A153" s="2" t="s">
        <v>332</v>
      </c>
      <c r="B153" s="7" t="s">
        <v>333</v>
      </c>
      <c r="C153" s="48" t="s">
        <v>1649</v>
      </c>
    </row>
    <row r="154" spans="1:3" x14ac:dyDescent="0.2">
      <c r="A154" s="2" t="s">
        <v>334</v>
      </c>
      <c r="B154" s="7" t="s">
        <v>335</v>
      </c>
      <c r="C154" s="48" t="s">
        <v>1649</v>
      </c>
    </row>
    <row r="155" spans="1:3" x14ac:dyDescent="0.2">
      <c r="A155" s="2" t="s">
        <v>336</v>
      </c>
      <c r="B155" s="7" t="s">
        <v>337</v>
      </c>
      <c r="C155" s="48" t="s">
        <v>1649</v>
      </c>
    </row>
    <row r="156" spans="1:3" x14ac:dyDescent="0.2">
      <c r="A156" s="1" t="s">
        <v>338</v>
      </c>
      <c r="B156" s="50" t="s">
        <v>339</v>
      </c>
      <c r="C156" s="48" t="s">
        <v>1649</v>
      </c>
    </row>
    <row r="157" spans="1:3" x14ac:dyDescent="0.2">
      <c r="A157" s="2" t="s">
        <v>340</v>
      </c>
      <c r="B157" s="7" t="s">
        <v>341</v>
      </c>
      <c r="C157" s="48" t="s">
        <v>1649</v>
      </c>
    </row>
    <row r="158" spans="1:3" x14ac:dyDescent="0.2">
      <c r="A158" s="2" t="s">
        <v>342</v>
      </c>
      <c r="B158" s="7" t="s">
        <v>343</v>
      </c>
      <c r="C158" s="48" t="s">
        <v>1649</v>
      </c>
    </row>
    <row r="159" spans="1:3" x14ac:dyDescent="0.2">
      <c r="A159" s="2" t="s">
        <v>344</v>
      </c>
      <c r="B159" s="7" t="s">
        <v>345</v>
      </c>
      <c r="C159" s="48" t="s">
        <v>1649</v>
      </c>
    </row>
    <row r="160" spans="1:3" x14ac:dyDescent="0.2">
      <c r="A160" s="2" t="s">
        <v>346</v>
      </c>
      <c r="B160" s="7" t="s">
        <v>347</v>
      </c>
      <c r="C160" s="48" t="s">
        <v>1649</v>
      </c>
    </row>
    <row r="161" spans="1:3" x14ac:dyDescent="0.2">
      <c r="A161" s="2" t="s">
        <v>348</v>
      </c>
      <c r="B161" s="7" t="s">
        <v>349</v>
      </c>
      <c r="C161" s="48" t="s">
        <v>1649</v>
      </c>
    </row>
    <row r="162" spans="1:3" x14ac:dyDescent="0.2">
      <c r="A162" s="2" t="s">
        <v>350</v>
      </c>
      <c r="B162" s="7" t="s">
        <v>351</v>
      </c>
      <c r="C162" s="48" t="s">
        <v>1649</v>
      </c>
    </row>
    <row r="163" spans="1:3" x14ac:dyDescent="0.2">
      <c r="A163" s="2" t="s">
        <v>352</v>
      </c>
      <c r="B163" s="7" t="s">
        <v>353</v>
      </c>
      <c r="C163" s="48" t="s">
        <v>1649</v>
      </c>
    </row>
    <row r="164" spans="1:3" x14ac:dyDescent="0.2">
      <c r="A164" s="2" t="s">
        <v>354</v>
      </c>
      <c r="B164" s="7" t="s">
        <v>355</v>
      </c>
      <c r="C164" s="48" t="s">
        <v>1649</v>
      </c>
    </row>
    <row r="165" spans="1:3" x14ac:dyDescent="0.2">
      <c r="A165" s="2" t="s">
        <v>356</v>
      </c>
      <c r="B165" s="7" t="s">
        <v>357</v>
      </c>
      <c r="C165" s="48" t="s">
        <v>1649</v>
      </c>
    </row>
    <row r="166" spans="1:3" x14ac:dyDescent="0.2">
      <c r="A166" s="2" t="s">
        <v>358</v>
      </c>
      <c r="B166" s="7" t="s">
        <v>359</v>
      </c>
      <c r="C166" s="48" t="s">
        <v>1649</v>
      </c>
    </row>
    <row r="167" spans="1:3" x14ac:dyDescent="0.2">
      <c r="A167" s="2" t="s">
        <v>360</v>
      </c>
      <c r="B167" s="7" t="s">
        <v>361</v>
      </c>
      <c r="C167" s="48" t="s">
        <v>1649</v>
      </c>
    </row>
    <row r="168" spans="1:3" x14ac:dyDescent="0.2">
      <c r="A168" s="2" t="s">
        <v>362</v>
      </c>
      <c r="B168" s="7" t="s">
        <v>363</v>
      </c>
      <c r="C168" s="48" t="s">
        <v>1649</v>
      </c>
    </row>
    <row r="169" spans="1:3" x14ac:dyDescent="0.2">
      <c r="A169" s="2" t="s">
        <v>364</v>
      </c>
      <c r="B169" s="7" t="s">
        <v>365</v>
      </c>
      <c r="C169" s="48" t="s">
        <v>1649</v>
      </c>
    </row>
    <row r="170" spans="1:3" x14ac:dyDescent="0.2">
      <c r="A170" s="2" t="s">
        <v>366</v>
      </c>
      <c r="B170" s="7" t="s">
        <v>367</v>
      </c>
      <c r="C170" s="48" t="s">
        <v>1649</v>
      </c>
    </row>
    <row r="171" spans="1:3" x14ac:dyDescent="0.2">
      <c r="A171" s="2" t="s">
        <v>368</v>
      </c>
      <c r="B171" s="7" t="s">
        <v>369</v>
      </c>
      <c r="C171" s="48" t="s">
        <v>1649</v>
      </c>
    </row>
    <row r="172" spans="1:3" x14ac:dyDescent="0.2">
      <c r="A172" s="1" t="s">
        <v>370</v>
      </c>
      <c r="B172" s="50" t="s">
        <v>9</v>
      </c>
      <c r="C172" s="48" t="s">
        <v>1649</v>
      </c>
    </row>
    <row r="173" spans="1:3" x14ac:dyDescent="0.2">
      <c r="A173" s="2" t="s">
        <v>371</v>
      </c>
      <c r="B173" s="7" t="s">
        <v>9</v>
      </c>
      <c r="C173" s="48" t="s">
        <v>1649</v>
      </c>
    </row>
    <row r="174" spans="1:3" x14ac:dyDescent="0.2">
      <c r="A174" s="2" t="s">
        <v>372</v>
      </c>
      <c r="B174" s="7" t="s">
        <v>373</v>
      </c>
      <c r="C174" s="48" t="s">
        <v>1649</v>
      </c>
    </row>
    <row r="175" spans="1:3" x14ac:dyDescent="0.2">
      <c r="A175" s="2" t="s">
        <v>374</v>
      </c>
      <c r="B175" s="7" t="s">
        <v>375</v>
      </c>
      <c r="C175" s="48" t="s">
        <v>1649</v>
      </c>
    </row>
    <row r="176" spans="1:3" x14ac:dyDescent="0.2">
      <c r="A176" s="2" t="s">
        <v>376</v>
      </c>
      <c r="B176" s="7" t="s">
        <v>377</v>
      </c>
      <c r="C176" s="48" t="s">
        <v>1649</v>
      </c>
    </row>
    <row r="177" spans="1:3" x14ac:dyDescent="0.2">
      <c r="A177" s="2" t="s">
        <v>378</v>
      </c>
      <c r="B177" s="7" t="s">
        <v>379</v>
      </c>
      <c r="C177" s="48" t="s">
        <v>1649</v>
      </c>
    </row>
    <row r="178" spans="1:3" x14ac:dyDescent="0.2">
      <c r="A178" s="1" t="s">
        <v>380</v>
      </c>
      <c r="B178" s="50" t="s">
        <v>381</v>
      </c>
      <c r="C178" s="48" t="s">
        <v>1649</v>
      </c>
    </row>
    <row r="179" spans="1:3" x14ac:dyDescent="0.2">
      <c r="A179" s="2" t="s">
        <v>382</v>
      </c>
      <c r="B179" s="7" t="s">
        <v>383</v>
      </c>
      <c r="C179" s="48" t="s">
        <v>1649</v>
      </c>
    </row>
    <row r="180" spans="1:3" x14ac:dyDescent="0.2">
      <c r="A180" s="2" t="s">
        <v>384</v>
      </c>
      <c r="B180" s="7" t="s">
        <v>385</v>
      </c>
      <c r="C180" s="48" t="s">
        <v>1649</v>
      </c>
    </row>
    <row r="181" spans="1:3" x14ac:dyDescent="0.2">
      <c r="A181" s="2" t="s">
        <v>386</v>
      </c>
      <c r="B181" s="7" t="s">
        <v>387</v>
      </c>
      <c r="C181" s="48" t="s">
        <v>1649</v>
      </c>
    </row>
    <row r="182" spans="1:3" x14ac:dyDescent="0.2">
      <c r="A182" s="2" t="s">
        <v>388</v>
      </c>
      <c r="B182" s="7" t="s">
        <v>389</v>
      </c>
      <c r="C182" s="48" t="s">
        <v>1649</v>
      </c>
    </row>
    <row r="183" spans="1:3" x14ac:dyDescent="0.2">
      <c r="A183" s="2" t="s">
        <v>390</v>
      </c>
      <c r="B183" s="7" t="s">
        <v>391</v>
      </c>
      <c r="C183" s="48" t="s">
        <v>1649</v>
      </c>
    </row>
    <row r="184" spans="1:3" x14ac:dyDescent="0.2">
      <c r="A184" s="2" t="s">
        <v>392</v>
      </c>
      <c r="B184" s="7" t="s">
        <v>393</v>
      </c>
      <c r="C184" s="48" t="s">
        <v>1649</v>
      </c>
    </row>
    <row r="185" spans="1:3" x14ac:dyDescent="0.2">
      <c r="A185" s="2" t="s">
        <v>394</v>
      </c>
      <c r="B185" s="7" t="s">
        <v>395</v>
      </c>
      <c r="C185" s="48" t="s">
        <v>1649</v>
      </c>
    </row>
    <row r="186" spans="1:3" x14ac:dyDescent="0.2">
      <c r="A186" s="2" t="s">
        <v>396</v>
      </c>
      <c r="B186" s="7" t="s">
        <v>397</v>
      </c>
      <c r="C186" s="48" t="s">
        <v>1649</v>
      </c>
    </row>
    <row r="187" spans="1:3" x14ac:dyDescent="0.2">
      <c r="A187" s="2" t="s">
        <v>398</v>
      </c>
      <c r="B187" s="7" t="s">
        <v>399</v>
      </c>
      <c r="C187" s="48" t="s">
        <v>1649</v>
      </c>
    </row>
    <row r="188" spans="1:3" x14ac:dyDescent="0.2">
      <c r="A188" s="2" t="s">
        <v>400</v>
      </c>
      <c r="B188" s="7" t="s">
        <v>401</v>
      </c>
      <c r="C188" s="48" t="s">
        <v>1649</v>
      </c>
    </row>
    <row r="189" spans="1:3" x14ac:dyDescent="0.2">
      <c r="A189" s="1" t="s">
        <v>402</v>
      </c>
      <c r="B189" s="50" t="s">
        <v>10</v>
      </c>
      <c r="C189" s="48" t="s">
        <v>1649</v>
      </c>
    </row>
    <row r="190" spans="1:3" x14ac:dyDescent="0.2">
      <c r="A190" s="2" t="s">
        <v>403</v>
      </c>
      <c r="B190" s="7" t="s">
        <v>404</v>
      </c>
      <c r="C190" s="48" t="s">
        <v>1649</v>
      </c>
    </row>
    <row r="191" spans="1:3" x14ac:dyDescent="0.2">
      <c r="A191" s="2" t="s">
        <v>405</v>
      </c>
      <c r="B191" s="7" t="s">
        <v>406</v>
      </c>
      <c r="C191" s="48" t="s">
        <v>1649</v>
      </c>
    </row>
    <row r="192" spans="1:3" x14ac:dyDescent="0.2">
      <c r="A192" s="2" t="s">
        <v>407</v>
      </c>
      <c r="B192" s="7" t="s">
        <v>408</v>
      </c>
      <c r="C192" s="48" t="s">
        <v>1649</v>
      </c>
    </row>
    <row r="193" spans="1:3" x14ac:dyDescent="0.2">
      <c r="A193" s="2" t="s">
        <v>409</v>
      </c>
      <c r="B193" s="7" t="s">
        <v>410</v>
      </c>
      <c r="C193" s="48" t="s">
        <v>1649</v>
      </c>
    </row>
    <row r="194" spans="1:3" x14ac:dyDescent="0.2">
      <c r="A194" s="2" t="s">
        <v>411</v>
      </c>
      <c r="B194" s="7" t="s">
        <v>412</v>
      </c>
      <c r="C194" s="48" t="s">
        <v>1649</v>
      </c>
    </row>
    <row r="195" spans="1:3" x14ac:dyDescent="0.2">
      <c r="A195" s="2" t="s">
        <v>413</v>
      </c>
      <c r="B195" s="7" t="s">
        <v>414</v>
      </c>
      <c r="C195" s="48" t="s">
        <v>1649</v>
      </c>
    </row>
    <row r="196" spans="1:3" x14ac:dyDescent="0.2">
      <c r="A196" s="1" t="s">
        <v>415</v>
      </c>
      <c r="B196" s="50" t="s">
        <v>11</v>
      </c>
      <c r="C196" s="48" t="s">
        <v>1649</v>
      </c>
    </row>
    <row r="197" spans="1:3" x14ac:dyDescent="0.2">
      <c r="A197" s="2" t="s">
        <v>416</v>
      </c>
      <c r="B197" s="7" t="s">
        <v>417</v>
      </c>
      <c r="C197" s="48" t="s">
        <v>1649</v>
      </c>
    </row>
    <row r="198" spans="1:3" x14ac:dyDescent="0.2">
      <c r="A198" s="2" t="s">
        <v>418</v>
      </c>
      <c r="B198" s="7" t="s">
        <v>419</v>
      </c>
      <c r="C198" s="48" t="s">
        <v>1649</v>
      </c>
    </row>
    <row r="199" spans="1:3" x14ac:dyDescent="0.2">
      <c r="A199" s="2" t="s">
        <v>420</v>
      </c>
      <c r="B199" s="7" t="s">
        <v>421</v>
      </c>
      <c r="C199" s="48" t="s">
        <v>1649</v>
      </c>
    </row>
    <row r="200" spans="1:3" x14ac:dyDescent="0.2">
      <c r="A200" s="2" t="s">
        <v>422</v>
      </c>
      <c r="B200" s="7" t="s">
        <v>423</v>
      </c>
      <c r="C200" s="48" t="s">
        <v>1649</v>
      </c>
    </row>
    <row r="201" spans="1:3" ht="23.6" x14ac:dyDescent="0.2">
      <c r="A201" s="2" t="s">
        <v>424</v>
      </c>
      <c r="B201" s="7" t="s">
        <v>425</v>
      </c>
      <c r="C201" s="48" t="s">
        <v>1649</v>
      </c>
    </row>
    <row r="202" spans="1:3" ht="23.6" x14ac:dyDescent="0.2">
      <c r="A202" s="2" t="s">
        <v>426</v>
      </c>
      <c r="B202" s="7" t="s">
        <v>427</v>
      </c>
      <c r="C202" s="48" t="s">
        <v>1649</v>
      </c>
    </row>
    <row r="203" spans="1:3" x14ac:dyDescent="0.2">
      <c r="A203" s="2" t="s">
        <v>428</v>
      </c>
      <c r="B203" s="7" t="s">
        <v>429</v>
      </c>
      <c r="C203" s="48" t="s">
        <v>1649</v>
      </c>
    </row>
    <row r="204" spans="1:3" x14ac:dyDescent="0.2">
      <c r="A204" s="2" t="s">
        <v>430</v>
      </c>
      <c r="B204" s="7" t="s">
        <v>431</v>
      </c>
      <c r="C204" s="48" t="s">
        <v>1649</v>
      </c>
    </row>
    <row r="205" spans="1:3" x14ac:dyDescent="0.2">
      <c r="A205" s="2" t="s">
        <v>432</v>
      </c>
      <c r="B205" s="7" t="s">
        <v>433</v>
      </c>
      <c r="C205" s="48" t="s">
        <v>1649</v>
      </c>
    </row>
    <row r="206" spans="1:3" x14ac:dyDescent="0.2">
      <c r="A206" s="2" t="s">
        <v>434</v>
      </c>
      <c r="B206" s="7" t="s">
        <v>435</v>
      </c>
      <c r="C206" s="48" t="s">
        <v>1649</v>
      </c>
    </row>
    <row r="207" spans="1:3" x14ac:dyDescent="0.2">
      <c r="A207" s="2" t="s">
        <v>436</v>
      </c>
      <c r="B207" s="7" t="s">
        <v>437</v>
      </c>
      <c r="C207" s="48" t="s">
        <v>1649</v>
      </c>
    </row>
    <row r="208" spans="1:3" x14ac:dyDescent="0.2">
      <c r="A208" s="2" t="s">
        <v>438</v>
      </c>
      <c r="B208" s="7" t="s">
        <v>439</v>
      </c>
      <c r="C208" s="48" t="s">
        <v>1649</v>
      </c>
    </row>
    <row r="209" spans="1:3" x14ac:dyDescent="0.2">
      <c r="A209" s="2" t="s">
        <v>440</v>
      </c>
      <c r="B209" s="7" t="s">
        <v>441</v>
      </c>
      <c r="C209" s="48" t="s">
        <v>1649</v>
      </c>
    </row>
    <row r="210" spans="1:3" x14ac:dyDescent="0.2">
      <c r="A210" s="2" t="s">
        <v>442</v>
      </c>
      <c r="B210" s="7" t="s">
        <v>443</v>
      </c>
      <c r="C210" s="48" t="s">
        <v>1649</v>
      </c>
    </row>
    <row r="211" spans="1:3" x14ac:dyDescent="0.2">
      <c r="A211" s="2" t="s">
        <v>444</v>
      </c>
      <c r="B211" s="7" t="s">
        <v>445</v>
      </c>
      <c r="C211" s="48" t="s">
        <v>1649</v>
      </c>
    </row>
    <row r="212" spans="1:3" x14ac:dyDescent="0.2">
      <c r="A212" s="2" t="s">
        <v>446</v>
      </c>
      <c r="B212" s="7" t="s">
        <v>447</v>
      </c>
      <c r="C212" s="48" t="s">
        <v>1649</v>
      </c>
    </row>
    <row r="213" spans="1:3" x14ac:dyDescent="0.2">
      <c r="A213" s="2" t="s">
        <v>448</v>
      </c>
      <c r="B213" s="7" t="s">
        <v>449</v>
      </c>
      <c r="C213" s="48" t="s">
        <v>1649</v>
      </c>
    </row>
    <row r="214" spans="1:3" x14ac:dyDescent="0.2">
      <c r="A214" s="2" t="s">
        <v>450</v>
      </c>
      <c r="B214" s="7" t="s">
        <v>451</v>
      </c>
      <c r="C214" s="48" t="s">
        <v>1649</v>
      </c>
    </row>
    <row r="215" spans="1:3" x14ac:dyDescent="0.2">
      <c r="A215" s="11" t="s">
        <v>452</v>
      </c>
      <c r="B215" s="49" t="s">
        <v>453</v>
      </c>
      <c r="C215" s="48" t="s">
        <v>1649</v>
      </c>
    </row>
    <row r="216" spans="1:3" x14ac:dyDescent="0.2">
      <c r="A216" s="1" t="s">
        <v>454</v>
      </c>
      <c r="B216" s="50" t="s">
        <v>455</v>
      </c>
      <c r="C216" s="48" t="s">
        <v>1649</v>
      </c>
    </row>
    <row r="217" spans="1:3" x14ac:dyDescent="0.2">
      <c r="A217" s="2" t="s">
        <v>456</v>
      </c>
      <c r="B217" s="7" t="s">
        <v>457</v>
      </c>
      <c r="C217" s="48" t="s">
        <v>1649</v>
      </c>
    </row>
    <row r="218" spans="1:3" x14ac:dyDescent="0.2">
      <c r="A218" s="2" t="s">
        <v>458</v>
      </c>
      <c r="B218" s="7" t="s">
        <v>459</v>
      </c>
      <c r="C218" s="48" t="s">
        <v>1649</v>
      </c>
    </row>
    <row r="219" spans="1:3" x14ac:dyDescent="0.2">
      <c r="A219" s="2" t="s">
        <v>460</v>
      </c>
      <c r="B219" s="7" t="s">
        <v>461</v>
      </c>
      <c r="C219" s="48" t="s">
        <v>1649</v>
      </c>
    </row>
    <row r="220" spans="1:3" x14ac:dyDescent="0.2">
      <c r="A220" s="2" t="s">
        <v>462</v>
      </c>
      <c r="B220" s="7" t="s">
        <v>463</v>
      </c>
      <c r="C220" s="48" t="s">
        <v>1649</v>
      </c>
    </row>
    <row r="221" spans="1:3" x14ac:dyDescent="0.2">
      <c r="A221" s="2" t="s">
        <v>464</v>
      </c>
      <c r="B221" s="7" t="s">
        <v>465</v>
      </c>
      <c r="C221" s="48" t="s">
        <v>1649</v>
      </c>
    </row>
    <row r="222" spans="1:3" x14ac:dyDescent="0.2">
      <c r="A222" s="2" t="s">
        <v>466</v>
      </c>
      <c r="B222" s="7" t="s">
        <v>467</v>
      </c>
      <c r="C222" s="48" t="s">
        <v>1649</v>
      </c>
    </row>
    <row r="223" spans="1:3" x14ac:dyDescent="0.2">
      <c r="A223" s="2" t="s">
        <v>468</v>
      </c>
      <c r="B223" s="7" t="s">
        <v>469</v>
      </c>
      <c r="C223" s="48" t="s">
        <v>1649</v>
      </c>
    </row>
    <row r="224" spans="1:3" x14ac:dyDescent="0.2">
      <c r="A224" s="2" t="s">
        <v>470</v>
      </c>
      <c r="B224" s="7" t="s">
        <v>471</v>
      </c>
      <c r="C224" s="48" t="s">
        <v>1649</v>
      </c>
    </row>
    <row r="225" spans="1:3" x14ac:dyDescent="0.2">
      <c r="A225" s="2" t="s">
        <v>472</v>
      </c>
      <c r="B225" s="7" t="s">
        <v>473</v>
      </c>
      <c r="C225" s="48" t="s">
        <v>1649</v>
      </c>
    </row>
    <row r="226" spans="1:3" x14ac:dyDescent="0.2">
      <c r="A226" s="2" t="s">
        <v>474</v>
      </c>
      <c r="B226" s="7" t="s">
        <v>475</v>
      </c>
      <c r="C226" s="48" t="s">
        <v>1649</v>
      </c>
    </row>
    <row r="227" spans="1:3" x14ac:dyDescent="0.2">
      <c r="A227" s="2" t="s">
        <v>476</v>
      </c>
      <c r="B227" s="7" t="s">
        <v>477</v>
      </c>
      <c r="C227" s="48" t="s">
        <v>1649</v>
      </c>
    </row>
    <row r="228" spans="1:3" x14ac:dyDescent="0.2">
      <c r="A228" s="2" t="s">
        <v>478</v>
      </c>
      <c r="B228" s="7" t="s">
        <v>479</v>
      </c>
      <c r="C228" s="48" t="s">
        <v>1649</v>
      </c>
    </row>
    <row r="229" spans="1:3" x14ac:dyDescent="0.2">
      <c r="A229" s="2" t="s">
        <v>480</v>
      </c>
      <c r="B229" s="7" t="s">
        <v>481</v>
      </c>
      <c r="C229" s="48" t="s">
        <v>1649</v>
      </c>
    </row>
    <row r="230" spans="1:3" x14ac:dyDescent="0.2">
      <c r="A230" s="2" t="s">
        <v>482</v>
      </c>
      <c r="B230" s="7" t="s">
        <v>483</v>
      </c>
      <c r="C230" s="48" t="s">
        <v>1649</v>
      </c>
    </row>
    <row r="231" spans="1:3" x14ac:dyDescent="0.2">
      <c r="A231" s="2" t="s">
        <v>484</v>
      </c>
      <c r="B231" s="7" t="s">
        <v>485</v>
      </c>
      <c r="C231" s="48" t="s">
        <v>1649</v>
      </c>
    </row>
    <row r="232" spans="1:3" x14ac:dyDescent="0.2">
      <c r="A232" s="2" t="s">
        <v>486</v>
      </c>
      <c r="B232" s="7" t="s">
        <v>487</v>
      </c>
      <c r="C232" s="48" t="s">
        <v>1649</v>
      </c>
    </row>
    <row r="233" spans="1:3" x14ac:dyDescent="0.2">
      <c r="A233" s="2" t="s">
        <v>488</v>
      </c>
      <c r="B233" s="7" t="s">
        <v>489</v>
      </c>
      <c r="C233" s="48" t="s">
        <v>1649</v>
      </c>
    </row>
    <row r="234" spans="1:3" x14ac:dyDescent="0.2">
      <c r="A234" s="2" t="s">
        <v>490</v>
      </c>
      <c r="B234" s="7" t="s">
        <v>491</v>
      </c>
      <c r="C234" s="48" t="s">
        <v>1649</v>
      </c>
    </row>
    <row r="235" spans="1:3" x14ac:dyDescent="0.2">
      <c r="A235" s="2" t="s">
        <v>492</v>
      </c>
      <c r="B235" s="7" t="s">
        <v>493</v>
      </c>
      <c r="C235" s="48" t="s">
        <v>1649</v>
      </c>
    </row>
    <row r="236" spans="1:3" x14ac:dyDescent="0.2">
      <c r="A236" s="2" t="s">
        <v>494</v>
      </c>
      <c r="B236" s="7" t="s">
        <v>495</v>
      </c>
      <c r="C236" s="48" t="s">
        <v>1649</v>
      </c>
    </row>
    <row r="237" spans="1:3" x14ac:dyDescent="0.2">
      <c r="A237" s="2" t="s">
        <v>496</v>
      </c>
      <c r="B237" s="7" t="s">
        <v>497</v>
      </c>
      <c r="C237" s="48" t="s">
        <v>1649</v>
      </c>
    </row>
    <row r="238" spans="1:3" x14ac:dyDescent="0.2">
      <c r="A238" s="1" t="s">
        <v>498</v>
      </c>
      <c r="B238" s="50" t="s">
        <v>499</v>
      </c>
      <c r="C238" s="48" t="s">
        <v>1649</v>
      </c>
    </row>
    <row r="239" spans="1:3" x14ac:dyDescent="0.2">
      <c r="A239" s="2" t="s">
        <v>500</v>
      </c>
      <c r="B239" s="7" t="s">
        <v>501</v>
      </c>
      <c r="C239" s="48" t="s">
        <v>1649</v>
      </c>
    </row>
    <row r="240" spans="1:3" x14ac:dyDescent="0.2">
      <c r="A240" s="2" t="s">
        <v>502</v>
      </c>
      <c r="B240" s="7" t="s">
        <v>503</v>
      </c>
      <c r="C240" s="48" t="s">
        <v>1649</v>
      </c>
    </row>
    <row r="241" spans="1:3" x14ac:dyDescent="0.2">
      <c r="A241" s="2" t="s">
        <v>504</v>
      </c>
      <c r="B241" s="7" t="s">
        <v>505</v>
      </c>
      <c r="C241" s="48" t="s">
        <v>1649</v>
      </c>
    </row>
    <row r="242" spans="1:3" x14ac:dyDescent="0.2">
      <c r="A242" s="2" t="s">
        <v>506</v>
      </c>
      <c r="B242" s="7" t="s">
        <v>507</v>
      </c>
      <c r="C242" s="48" t="s">
        <v>1649</v>
      </c>
    </row>
    <row r="243" spans="1:3" x14ac:dyDescent="0.2">
      <c r="A243" s="2" t="s">
        <v>508</v>
      </c>
      <c r="B243" s="7" t="s">
        <v>509</v>
      </c>
      <c r="C243" s="48" t="s">
        <v>1649</v>
      </c>
    </row>
    <row r="244" spans="1:3" x14ac:dyDescent="0.2">
      <c r="A244" s="2" t="s">
        <v>510</v>
      </c>
      <c r="B244" s="7" t="s">
        <v>511</v>
      </c>
      <c r="C244" s="48" t="s">
        <v>1649</v>
      </c>
    </row>
    <row r="245" spans="1:3" x14ac:dyDescent="0.2">
      <c r="A245" s="2" t="s">
        <v>512</v>
      </c>
      <c r="B245" s="7" t="s">
        <v>513</v>
      </c>
      <c r="C245" s="48" t="s">
        <v>1649</v>
      </c>
    </row>
    <row r="246" spans="1:3" x14ac:dyDescent="0.2">
      <c r="A246" s="2" t="s">
        <v>514</v>
      </c>
      <c r="B246" s="7" t="s">
        <v>515</v>
      </c>
      <c r="C246" s="48" t="s">
        <v>1649</v>
      </c>
    </row>
    <row r="247" spans="1:3" x14ac:dyDescent="0.2">
      <c r="A247" s="2" t="s">
        <v>516</v>
      </c>
      <c r="B247" s="7" t="s">
        <v>517</v>
      </c>
      <c r="C247" s="48" t="s">
        <v>1649</v>
      </c>
    </row>
    <row r="248" spans="1:3" x14ac:dyDescent="0.2">
      <c r="A248" s="2" t="s">
        <v>518</v>
      </c>
      <c r="B248" s="7" t="s">
        <v>519</v>
      </c>
      <c r="C248" s="48" t="s">
        <v>1649</v>
      </c>
    </row>
    <row r="249" spans="1:3" x14ac:dyDescent="0.2">
      <c r="A249" s="2" t="s">
        <v>520</v>
      </c>
      <c r="B249" s="7" t="s">
        <v>521</v>
      </c>
      <c r="C249" s="48" t="s">
        <v>1649</v>
      </c>
    </row>
    <row r="250" spans="1:3" x14ac:dyDescent="0.2">
      <c r="A250" s="2" t="s">
        <v>522</v>
      </c>
      <c r="B250" s="7" t="s">
        <v>523</v>
      </c>
      <c r="C250" s="48" t="s">
        <v>1649</v>
      </c>
    </row>
    <row r="251" spans="1:3" x14ac:dyDescent="0.2">
      <c r="A251" s="2" t="s">
        <v>524</v>
      </c>
      <c r="B251" s="7" t="s">
        <v>525</v>
      </c>
      <c r="C251" s="48" t="s">
        <v>1649</v>
      </c>
    </row>
    <row r="252" spans="1:3" x14ac:dyDescent="0.2">
      <c r="A252" s="2" t="s">
        <v>526</v>
      </c>
      <c r="B252" s="7" t="s">
        <v>527</v>
      </c>
      <c r="C252" s="48" t="s">
        <v>1649</v>
      </c>
    </row>
    <row r="253" spans="1:3" x14ac:dyDescent="0.2">
      <c r="A253" s="3" t="s">
        <v>528</v>
      </c>
      <c r="B253" s="8" t="s">
        <v>529</v>
      </c>
      <c r="C253" s="48" t="s">
        <v>1650</v>
      </c>
    </row>
    <row r="254" spans="1:3" x14ac:dyDescent="0.2">
      <c r="A254" s="3" t="s">
        <v>530</v>
      </c>
      <c r="B254" s="8" t="s">
        <v>531</v>
      </c>
      <c r="C254" s="48" t="s">
        <v>1650</v>
      </c>
    </row>
    <row r="255" spans="1:3" x14ac:dyDescent="0.2">
      <c r="A255" s="3" t="s">
        <v>532</v>
      </c>
      <c r="B255" s="8" t="s">
        <v>533</v>
      </c>
      <c r="C255" s="48" t="s">
        <v>1650</v>
      </c>
    </row>
    <row r="256" spans="1:3" x14ac:dyDescent="0.2">
      <c r="A256" s="3" t="s">
        <v>534</v>
      </c>
      <c r="B256" s="8" t="s">
        <v>535</v>
      </c>
      <c r="C256" s="48" t="s">
        <v>1650</v>
      </c>
    </row>
    <row r="257" spans="1:3" x14ac:dyDescent="0.2">
      <c r="A257" s="2" t="s">
        <v>536</v>
      </c>
      <c r="B257" s="7" t="s">
        <v>537</v>
      </c>
      <c r="C257" s="48" t="s">
        <v>1649</v>
      </c>
    </row>
    <row r="258" spans="1:3" x14ac:dyDescent="0.2">
      <c r="A258" s="2" t="s">
        <v>538</v>
      </c>
      <c r="B258" s="7" t="s">
        <v>539</v>
      </c>
      <c r="C258" s="48" t="s">
        <v>1649</v>
      </c>
    </row>
    <row r="259" spans="1:3" x14ac:dyDescent="0.2">
      <c r="A259" s="2" t="s">
        <v>540</v>
      </c>
      <c r="B259" s="7" t="s">
        <v>541</v>
      </c>
      <c r="C259" s="48" t="s">
        <v>1649</v>
      </c>
    </row>
    <row r="260" spans="1:3" x14ac:dyDescent="0.2">
      <c r="A260" s="2" t="s">
        <v>542</v>
      </c>
      <c r="B260" s="7" t="s">
        <v>543</v>
      </c>
      <c r="C260" s="48" t="s">
        <v>1649</v>
      </c>
    </row>
    <row r="261" spans="1:3" x14ac:dyDescent="0.2">
      <c r="A261" s="1" t="s">
        <v>544</v>
      </c>
      <c r="B261" s="50" t="s">
        <v>545</v>
      </c>
      <c r="C261" s="48" t="s">
        <v>1649</v>
      </c>
    </row>
    <row r="262" spans="1:3" x14ac:dyDescent="0.2">
      <c r="A262" s="2" t="s">
        <v>546</v>
      </c>
      <c r="B262" s="7" t="s">
        <v>547</v>
      </c>
      <c r="C262" s="48" t="s">
        <v>1649</v>
      </c>
    </row>
    <row r="263" spans="1:3" x14ac:dyDescent="0.2">
      <c r="A263" s="2" t="s">
        <v>548</v>
      </c>
      <c r="B263" s="7" t="s">
        <v>549</v>
      </c>
      <c r="C263" s="48" t="s">
        <v>1649</v>
      </c>
    </row>
    <row r="264" spans="1:3" x14ac:dyDescent="0.2">
      <c r="A264" s="2" t="s">
        <v>550</v>
      </c>
      <c r="B264" s="7" t="s">
        <v>551</v>
      </c>
      <c r="C264" s="48" t="s">
        <v>1649</v>
      </c>
    </row>
    <row r="265" spans="1:3" x14ac:dyDescent="0.2">
      <c r="A265" s="2" t="s">
        <v>552</v>
      </c>
      <c r="B265" s="7" t="s">
        <v>553</v>
      </c>
      <c r="C265" s="48" t="s">
        <v>1649</v>
      </c>
    </row>
    <row r="266" spans="1:3" x14ac:dyDescent="0.2">
      <c r="A266" s="2" t="s">
        <v>554</v>
      </c>
      <c r="B266" s="7" t="s">
        <v>555</v>
      </c>
      <c r="C266" s="48" t="s">
        <v>1649</v>
      </c>
    </row>
    <row r="267" spans="1:3" x14ac:dyDescent="0.2">
      <c r="A267" s="2" t="s">
        <v>556</v>
      </c>
      <c r="B267" s="7" t="s">
        <v>557</v>
      </c>
      <c r="C267" s="48" t="s">
        <v>1649</v>
      </c>
    </row>
    <row r="268" spans="1:3" x14ac:dyDescent="0.2">
      <c r="A268" s="2" t="s">
        <v>558</v>
      </c>
      <c r="B268" s="7" t="s">
        <v>559</v>
      </c>
      <c r="C268" s="48" t="s">
        <v>1649</v>
      </c>
    </row>
    <row r="269" spans="1:3" x14ac:dyDescent="0.2">
      <c r="A269" s="2" t="s">
        <v>560</v>
      </c>
      <c r="B269" s="7" t="s">
        <v>561</v>
      </c>
      <c r="C269" s="48" t="s">
        <v>1649</v>
      </c>
    </row>
    <row r="270" spans="1:3" x14ac:dyDescent="0.2">
      <c r="A270" s="2" t="s">
        <v>562</v>
      </c>
      <c r="B270" s="7" t="s">
        <v>563</v>
      </c>
      <c r="C270" s="48" t="s">
        <v>1649</v>
      </c>
    </row>
    <row r="271" spans="1:3" x14ac:dyDescent="0.2">
      <c r="A271" s="2" t="s">
        <v>564</v>
      </c>
      <c r="B271" s="7" t="s">
        <v>565</v>
      </c>
      <c r="C271" s="48" t="s">
        <v>1649</v>
      </c>
    </row>
    <row r="272" spans="1:3" x14ac:dyDescent="0.2">
      <c r="A272" s="2" t="s">
        <v>566</v>
      </c>
      <c r="B272" s="7" t="s">
        <v>567</v>
      </c>
      <c r="C272" s="48" t="s">
        <v>1649</v>
      </c>
    </row>
    <row r="273" spans="1:3" x14ac:dyDescent="0.2">
      <c r="A273" s="2" t="s">
        <v>568</v>
      </c>
      <c r="B273" s="7" t="s">
        <v>569</v>
      </c>
      <c r="C273" s="48" t="s">
        <v>1649</v>
      </c>
    </row>
    <row r="274" spans="1:3" x14ac:dyDescent="0.2">
      <c r="A274" s="2" t="s">
        <v>570</v>
      </c>
      <c r="B274" s="7" t="s">
        <v>571</v>
      </c>
      <c r="C274" s="48" t="s">
        <v>1649</v>
      </c>
    </row>
    <row r="275" spans="1:3" x14ac:dyDescent="0.2">
      <c r="A275" s="2" t="s">
        <v>572</v>
      </c>
      <c r="B275" s="7" t="s">
        <v>573</v>
      </c>
      <c r="C275" s="48" t="s">
        <v>1649</v>
      </c>
    </row>
    <row r="276" spans="1:3" x14ac:dyDescent="0.2">
      <c r="A276" s="2" t="s">
        <v>574</v>
      </c>
      <c r="B276" s="7" t="s">
        <v>575</v>
      </c>
      <c r="C276" s="48" t="s">
        <v>1649</v>
      </c>
    </row>
    <row r="277" spans="1:3" x14ac:dyDescent="0.2">
      <c r="A277" s="2" t="s">
        <v>576</v>
      </c>
      <c r="B277" s="7" t="s">
        <v>577</v>
      </c>
      <c r="C277" s="48" t="s">
        <v>1649</v>
      </c>
    </row>
    <row r="278" spans="1:3" x14ac:dyDescent="0.2">
      <c r="A278" s="2" t="s">
        <v>578</v>
      </c>
      <c r="B278" s="7" t="s">
        <v>579</v>
      </c>
      <c r="C278" s="48" t="s">
        <v>1649</v>
      </c>
    </row>
    <row r="279" spans="1:3" x14ac:dyDescent="0.2">
      <c r="A279" s="2" t="s">
        <v>580</v>
      </c>
      <c r="B279" s="7" t="s">
        <v>581</v>
      </c>
      <c r="C279" s="48" t="s">
        <v>1649</v>
      </c>
    </row>
    <row r="280" spans="1:3" x14ac:dyDescent="0.2">
      <c r="A280" s="2" t="s">
        <v>582</v>
      </c>
      <c r="B280" s="7" t="s">
        <v>583</v>
      </c>
      <c r="C280" s="48" t="s">
        <v>1649</v>
      </c>
    </row>
    <row r="281" spans="1:3" x14ac:dyDescent="0.2">
      <c r="A281" s="2" t="s">
        <v>584</v>
      </c>
      <c r="B281" s="7" t="s">
        <v>585</v>
      </c>
      <c r="C281" s="48" t="s">
        <v>1649</v>
      </c>
    </row>
    <row r="282" spans="1:3" x14ac:dyDescent="0.2">
      <c r="A282" s="2" t="s">
        <v>586</v>
      </c>
      <c r="B282" s="7" t="s">
        <v>587</v>
      </c>
      <c r="C282" s="48" t="s">
        <v>1649</v>
      </c>
    </row>
    <row r="283" spans="1:3" x14ac:dyDescent="0.2">
      <c r="A283" s="1" t="s">
        <v>588</v>
      </c>
      <c r="B283" s="50" t="s">
        <v>12</v>
      </c>
      <c r="C283" s="48" t="s">
        <v>1649</v>
      </c>
    </row>
    <row r="284" spans="1:3" x14ac:dyDescent="0.2">
      <c r="A284" s="2" t="s">
        <v>589</v>
      </c>
      <c r="B284" s="7" t="s">
        <v>590</v>
      </c>
      <c r="C284" s="48" t="s">
        <v>1649</v>
      </c>
    </row>
    <row r="285" spans="1:3" x14ac:dyDescent="0.2">
      <c r="A285" s="2" t="s">
        <v>591</v>
      </c>
      <c r="B285" s="7" t="s">
        <v>592</v>
      </c>
      <c r="C285" s="48" t="s">
        <v>1649</v>
      </c>
    </row>
    <row r="286" spans="1:3" x14ac:dyDescent="0.2">
      <c r="A286" s="2" t="s">
        <v>593</v>
      </c>
      <c r="B286" s="7" t="s">
        <v>594</v>
      </c>
      <c r="C286" s="48" t="s">
        <v>1649</v>
      </c>
    </row>
    <row r="287" spans="1:3" x14ac:dyDescent="0.2">
      <c r="A287" s="2" t="s">
        <v>595</v>
      </c>
      <c r="B287" s="7" t="s">
        <v>596</v>
      </c>
      <c r="C287" s="48" t="s">
        <v>1649</v>
      </c>
    </row>
    <row r="288" spans="1:3" x14ac:dyDescent="0.2">
      <c r="A288" s="2" t="s">
        <v>597</v>
      </c>
      <c r="B288" s="7" t="s">
        <v>598</v>
      </c>
      <c r="C288" s="48" t="s">
        <v>1649</v>
      </c>
    </row>
    <row r="289" spans="1:3" x14ac:dyDescent="0.2">
      <c r="A289" s="2" t="s">
        <v>599</v>
      </c>
      <c r="B289" s="7" t="s">
        <v>600</v>
      </c>
      <c r="C289" s="48" t="s">
        <v>1649</v>
      </c>
    </row>
    <row r="290" spans="1:3" x14ac:dyDescent="0.2">
      <c r="A290" s="2" t="s">
        <v>601</v>
      </c>
      <c r="B290" s="7" t="s">
        <v>602</v>
      </c>
      <c r="C290" s="48" t="s">
        <v>1649</v>
      </c>
    </row>
    <row r="291" spans="1:3" x14ac:dyDescent="0.2">
      <c r="A291" s="2" t="s">
        <v>603</v>
      </c>
      <c r="B291" s="7" t="s">
        <v>604</v>
      </c>
      <c r="C291" s="48" t="s">
        <v>1649</v>
      </c>
    </row>
    <row r="292" spans="1:3" x14ac:dyDescent="0.2">
      <c r="A292" s="2" t="s">
        <v>605</v>
      </c>
      <c r="B292" s="7" t="s">
        <v>606</v>
      </c>
      <c r="C292" s="48" t="s">
        <v>1649</v>
      </c>
    </row>
    <row r="293" spans="1:3" x14ac:dyDescent="0.2">
      <c r="A293" s="2" t="s">
        <v>607</v>
      </c>
      <c r="B293" s="7" t="s">
        <v>608</v>
      </c>
      <c r="C293" s="48" t="s">
        <v>1649</v>
      </c>
    </row>
    <row r="294" spans="1:3" x14ac:dyDescent="0.2">
      <c r="A294" s="2" t="s">
        <v>609</v>
      </c>
      <c r="B294" s="7" t="s">
        <v>610</v>
      </c>
      <c r="C294" s="48" t="s">
        <v>1649</v>
      </c>
    </row>
    <row r="295" spans="1:3" x14ac:dyDescent="0.2">
      <c r="A295" s="2" t="s">
        <v>611</v>
      </c>
      <c r="B295" s="7" t="s">
        <v>612</v>
      </c>
      <c r="C295" s="48" t="s">
        <v>1649</v>
      </c>
    </row>
    <row r="296" spans="1:3" x14ac:dyDescent="0.2">
      <c r="A296" s="2" t="s">
        <v>613</v>
      </c>
      <c r="B296" s="7" t="s">
        <v>614</v>
      </c>
      <c r="C296" s="48" t="s">
        <v>1649</v>
      </c>
    </row>
    <row r="297" spans="1:3" x14ac:dyDescent="0.2">
      <c r="A297" s="2" t="s">
        <v>615</v>
      </c>
      <c r="B297" s="7" t="s">
        <v>616</v>
      </c>
      <c r="C297" s="48" t="s">
        <v>1649</v>
      </c>
    </row>
    <row r="298" spans="1:3" x14ac:dyDescent="0.2">
      <c r="A298" s="2" t="s">
        <v>617</v>
      </c>
      <c r="B298" s="7" t="s">
        <v>618</v>
      </c>
      <c r="C298" s="48" t="s">
        <v>1649</v>
      </c>
    </row>
    <row r="299" spans="1:3" x14ac:dyDescent="0.2">
      <c r="A299" s="2" t="s">
        <v>619</v>
      </c>
      <c r="B299" s="7" t="s">
        <v>620</v>
      </c>
      <c r="C299" s="48" t="s">
        <v>1649</v>
      </c>
    </row>
    <row r="300" spans="1:3" x14ac:dyDescent="0.2">
      <c r="A300" s="3" t="s">
        <v>621</v>
      </c>
      <c r="B300" s="8" t="s">
        <v>622</v>
      </c>
      <c r="C300" s="48" t="s">
        <v>1650</v>
      </c>
    </row>
    <row r="301" spans="1:3" x14ac:dyDescent="0.2">
      <c r="A301" s="3" t="s">
        <v>623</v>
      </c>
      <c r="B301" s="8" t="s">
        <v>624</v>
      </c>
      <c r="C301" s="48" t="s">
        <v>1650</v>
      </c>
    </row>
    <row r="302" spans="1:3" x14ac:dyDescent="0.2">
      <c r="A302" s="2" t="s">
        <v>625</v>
      </c>
      <c r="B302" s="7" t="s">
        <v>626</v>
      </c>
      <c r="C302" s="48" t="s">
        <v>1649</v>
      </c>
    </row>
    <row r="303" spans="1:3" x14ac:dyDescent="0.2">
      <c r="A303" s="2" t="s">
        <v>627</v>
      </c>
      <c r="B303" s="7" t="s">
        <v>628</v>
      </c>
      <c r="C303" s="48" t="s">
        <v>1649</v>
      </c>
    </row>
    <row r="304" spans="1:3" x14ac:dyDescent="0.2">
      <c r="A304" s="1" t="s">
        <v>629</v>
      </c>
      <c r="B304" s="50" t="s">
        <v>630</v>
      </c>
      <c r="C304" s="48" t="s">
        <v>1649</v>
      </c>
    </row>
    <row r="305" spans="1:3" x14ac:dyDescent="0.2">
      <c r="A305" s="2" t="s">
        <v>631</v>
      </c>
      <c r="B305" s="7" t="s">
        <v>632</v>
      </c>
      <c r="C305" s="48" t="s">
        <v>1649</v>
      </c>
    </row>
    <row r="306" spans="1:3" x14ac:dyDescent="0.2">
      <c r="A306" s="2" t="s">
        <v>633</v>
      </c>
      <c r="B306" s="7" t="s">
        <v>634</v>
      </c>
      <c r="C306" s="48" t="s">
        <v>1649</v>
      </c>
    </row>
    <row r="307" spans="1:3" ht="23.6" x14ac:dyDescent="0.2">
      <c r="A307" s="2" t="s">
        <v>635</v>
      </c>
      <c r="B307" s="7" t="s">
        <v>636</v>
      </c>
      <c r="C307" s="48" t="s">
        <v>1649</v>
      </c>
    </row>
    <row r="308" spans="1:3" ht="23.6" x14ac:dyDescent="0.2">
      <c r="A308" s="2" t="s">
        <v>637</v>
      </c>
      <c r="B308" s="7" t="s">
        <v>638</v>
      </c>
      <c r="C308" s="48" t="s">
        <v>1649</v>
      </c>
    </row>
    <row r="309" spans="1:3" x14ac:dyDescent="0.2">
      <c r="A309" s="2" t="s">
        <v>639</v>
      </c>
      <c r="B309" s="7" t="s">
        <v>640</v>
      </c>
      <c r="C309" s="48" t="s">
        <v>1649</v>
      </c>
    </row>
    <row r="310" spans="1:3" ht="23.6" x14ac:dyDescent="0.2">
      <c r="A310" s="2" t="s">
        <v>641</v>
      </c>
      <c r="B310" s="7" t="s">
        <v>642</v>
      </c>
      <c r="C310" s="48" t="s">
        <v>1649</v>
      </c>
    </row>
    <row r="311" spans="1:3" x14ac:dyDescent="0.2">
      <c r="A311" s="2" t="s">
        <v>643</v>
      </c>
      <c r="B311" s="7" t="s">
        <v>644</v>
      </c>
      <c r="C311" s="48" t="s">
        <v>1649</v>
      </c>
    </row>
    <row r="312" spans="1:3" x14ac:dyDescent="0.2">
      <c r="A312" s="2" t="s">
        <v>645</v>
      </c>
      <c r="B312" s="7" t="s">
        <v>646</v>
      </c>
      <c r="C312" s="48" t="s">
        <v>1649</v>
      </c>
    </row>
    <row r="313" spans="1:3" x14ac:dyDescent="0.2">
      <c r="A313" s="2" t="s">
        <v>647</v>
      </c>
      <c r="B313" s="7" t="s">
        <v>648</v>
      </c>
      <c r="C313" s="48" t="s">
        <v>1649</v>
      </c>
    </row>
    <row r="314" spans="1:3" x14ac:dyDescent="0.2">
      <c r="A314" s="2" t="s">
        <v>649</v>
      </c>
      <c r="B314" s="7" t="s">
        <v>650</v>
      </c>
      <c r="C314" s="48" t="s">
        <v>1649</v>
      </c>
    </row>
    <row r="315" spans="1:3" x14ac:dyDescent="0.2">
      <c r="A315" s="3" t="s">
        <v>651</v>
      </c>
      <c r="B315" s="8" t="s">
        <v>652</v>
      </c>
      <c r="C315" s="48" t="s">
        <v>1650</v>
      </c>
    </row>
    <row r="316" spans="1:3" x14ac:dyDescent="0.2">
      <c r="A316" s="3" t="s">
        <v>653</v>
      </c>
      <c r="B316" s="8" t="s">
        <v>654</v>
      </c>
      <c r="C316" s="48" t="s">
        <v>1650</v>
      </c>
    </row>
    <row r="317" spans="1:3" x14ac:dyDescent="0.2">
      <c r="A317" s="2" t="s">
        <v>655</v>
      </c>
      <c r="B317" s="7" t="s">
        <v>656</v>
      </c>
      <c r="C317" s="48" t="s">
        <v>1649</v>
      </c>
    </row>
    <row r="318" spans="1:3" x14ac:dyDescent="0.2">
      <c r="A318" s="2" t="s">
        <v>657</v>
      </c>
      <c r="B318" s="7" t="s">
        <v>658</v>
      </c>
      <c r="C318" s="48" t="s">
        <v>1649</v>
      </c>
    </row>
    <row r="319" spans="1:3" x14ac:dyDescent="0.2">
      <c r="A319" s="2" t="s">
        <v>659</v>
      </c>
      <c r="B319" s="7" t="s">
        <v>660</v>
      </c>
      <c r="C319" s="48" t="s">
        <v>1649</v>
      </c>
    </row>
    <row r="320" spans="1:3" x14ac:dyDescent="0.2">
      <c r="A320" s="2" t="s">
        <v>661</v>
      </c>
      <c r="B320" s="7" t="s">
        <v>662</v>
      </c>
      <c r="C320" s="48" t="s">
        <v>1649</v>
      </c>
    </row>
    <row r="321" spans="1:3" x14ac:dyDescent="0.2">
      <c r="A321" s="2" t="s">
        <v>663</v>
      </c>
      <c r="B321" s="7" t="s">
        <v>664</v>
      </c>
      <c r="C321" s="48" t="s">
        <v>1649</v>
      </c>
    </row>
    <row r="322" spans="1:3" x14ac:dyDescent="0.2">
      <c r="A322" s="2" t="s">
        <v>665</v>
      </c>
      <c r="B322" s="7" t="s">
        <v>666</v>
      </c>
      <c r="C322" s="48" t="s">
        <v>1649</v>
      </c>
    </row>
    <row r="323" spans="1:3" x14ac:dyDescent="0.2">
      <c r="A323" s="2" t="s">
        <v>667</v>
      </c>
      <c r="B323" s="7" t="s">
        <v>668</v>
      </c>
      <c r="C323" s="48" t="s">
        <v>1649</v>
      </c>
    </row>
    <row r="324" spans="1:3" x14ac:dyDescent="0.2">
      <c r="A324" s="2" t="s">
        <v>669</v>
      </c>
      <c r="B324" s="7" t="s">
        <v>670</v>
      </c>
      <c r="C324" s="48" t="s">
        <v>1649</v>
      </c>
    </row>
    <row r="325" spans="1:3" x14ac:dyDescent="0.2">
      <c r="A325" s="1" t="s">
        <v>671</v>
      </c>
      <c r="B325" s="50" t="s">
        <v>672</v>
      </c>
      <c r="C325" s="48" t="s">
        <v>1649</v>
      </c>
    </row>
    <row r="326" spans="1:3" ht="23.6" x14ac:dyDescent="0.2">
      <c r="A326" s="2" t="s">
        <v>673</v>
      </c>
      <c r="B326" s="7" t="s">
        <v>674</v>
      </c>
      <c r="C326" s="48" t="s">
        <v>1649</v>
      </c>
    </row>
    <row r="327" spans="1:3" ht="23.6" x14ac:dyDescent="0.2">
      <c r="A327" s="2" t="s">
        <v>675</v>
      </c>
      <c r="B327" s="7" t="s">
        <v>676</v>
      </c>
      <c r="C327" s="48" t="s">
        <v>1649</v>
      </c>
    </row>
    <row r="328" spans="1:3" x14ac:dyDescent="0.2">
      <c r="A328" s="2" t="s">
        <v>677</v>
      </c>
      <c r="B328" s="7" t="s">
        <v>678</v>
      </c>
      <c r="C328" s="48" t="s">
        <v>1649</v>
      </c>
    </row>
    <row r="329" spans="1:3" x14ac:dyDescent="0.2">
      <c r="A329" s="2" t="s">
        <v>679</v>
      </c>
      <c r="B329" s="7" t="s">
        <v>680</v>
      </c>
      <c r="C329" s="48" t="s">
        <v>1649</v>
      </c>
    </row>
    <row r="330" spans="1:3" ht="23.6" x14ac:dyDescent="0.2">
      <c r="A330" s="2" t="s">
        <v>681</v>
      </c>
      <c r="B330" s="7" t="s">
        <v>682</v>
      </c>
      <c r="C330" s="48" t="s">
        <v>1649</v>
      </c>
    </row>
    <row r="331" spans="1:3" ht="23.6" x14ac:dyDescent="0.2">
      <c r="A331" s="2" t="s">
        <v>683</v>
      </c>
      <c r="B331" s="7" t="s">
        <v>684</v>
      </c>
      <c r="C331" s="48" t="s">
        <v>1649</v>
      </c>
    </row>
    <row r="332" spans="1:3" x14ac:dyDescent="0.2">
      <c r="A332" s="2" t="s">
        <v>685</v>
      </c>
      <c r="B332" s="7" t="s">
        <v>686</v>
      </c>
      <c r="C332" s="48" t="s">
        <v>1649</v>
      </c>
    </row>
    <row r="333" spans="1:3" x14ac:dyDescent="0.2">
      <c r="A333" s="2" t="s">
        <v>687</v>
      </c>
      <c r="B333" s="7" t="s">
        <v>688</v>
      </c>
      <c r="C333" s="48" t="s">
        <v>1649</v>
      </c>
    </row>
    <row r="334" spans="1:3" x14ac:dyDescent="0.2">
      <c r="A334" s="2" t="s">
        <v>689</v>
      </c>
      <c r="B334" s="7" t="s">
        <v>690</v>
      </c>
      <c r="C334" s="48" t="s">
        <v>1649</v>
      </c>
    </row>
    <row r="335" spans="1:3" x14ac:dyDescent="0.2">
      <c r="A335" s="2" t="s">
        <v>691</v>
      </c>
      <c r="B335" s="7" t="s">
        <v>692</v>
      </c>
      <c r="C335" s="48" t="s">
        <v>1649</v>
      </c>
    </row>
    <row r="336" spans="1:3" x14ac:dyDescent="0.2">
      <c r="A336" s="2" t="s">
        <v>693</v>
      </c>
      <c r="B336" s="7" t="s">
        <v>694</v>
      </c>
      <c r="C336" s="48" t="s">
        <v>1649</v>
      </c>
    </row>
    <row r="337" spans="1:3" x14ac:dyDescent="0.2">
      <c r="A337" s="2" t="s">
        <v>695</v>
      </c>
      <c r="B337" s="7" t="s">
        <v>696</v>
      </c>
      <c r="C337" s="48" t="s">
        <v>1649</v>
      </c>
    </row>
    <row r="338" spans="1:3" x14ac:dyDescent="0.2">
      <c r="A338" s="2" t="s">
        <v>697</v>
      </c>
      <c r="B338" s="7" t="s">
        <v>698</v>
      </c>
      <c r="C338" s="48" t="s">
        <v>1649</v>
      </c>
    </row>
    <row r="339" spans="1:3" x14ac:dyDescent="0.2">
      <c r="A339" s="2" t="s">
        <v>699</v>
      </c>
      <c r="B339" s="7" t="s">
        <v>700</v>
      </c>
      <c r="C339" s="48" t="s">
        <v>1649</v>
      </c>
    </row>
    <row r="340" spans="1:3" x14ac:dyDescent="0.2">
      <c r="A340" s="2" t="s">
        <v>701</v>
      </c>
      <c r="B340" s="7" t="s">
        <v>702</v>
      </c>
      <c r="C340" s="48" t="s">
        <v>1649</v>
      </c>
    </row>
    <row r="341" spans="1:3" x14ac:dyDescent="0.2">
      <c r="A341" s="2" t="s">
        <v>703</v>
      </c>
      <c r="B341" s="7" t="s">
        <v>704</v>
      </c>
      <c r="C341" s="48" t="s">
        <v>1649</v>
      </c>
    </row>
    <row r="342" spans="1:3" x14ac:dyDescent="0.2">
      <c r="A342" s="1" t="s">
        <v>705</v>
      </c>
      <c r="B342" s="50" t="s">
        <v>13</v>
      </c>
      <c r="C342" s="48" t="s">
        <v>1649</v>
      </c>
    </row>
    <row r="343" spans="1:3" x14ac:dyDescent="0.2">
      <c r="A343" s="2" t="s">
        <v>706</v>
      </c>
      <c r="B343" s="7" t="s">
        <v>707</v>
      </c>
      <c r="C343" s="48" t="s">
        <v>1649</v>
      </c>
    </row>
    <row r="344" spans="1:3" x14ac:dyDescent="0.2">
      <c r="A344" s="2" t="s">
        <v>708</v>
      </c>
      <c r="B344" s="7" t="s">
        <v>709</v>
      </c>
      <c r="C344" s="48" t="s">
        <v>1649</v>
      </c>
    </row>
    <row r="345" spans="1:3" x14ac:dyDescent="0.2">
      <c r="A345" s="2" t="s">
        <v>710</v>
      </c>
      <c r="B345" s="7" t="s">
        <v>711</v>
      </c>
      <c r="C345" s="48" t="s">
        <v>1649</v>
      </c>
    </row>
    <row r="346" spans="1:3" x14ac:dyDescent="0.2">
      <c r="A346" s="2" t="s">
        <v>712</v>
      </c>
      <c r="B346" s="7" t="s">
        <v>713</v>
      </c>
      <c r="C346" s="48" t="s">
        <v>1649</v>
      </c>
    </row>
    <row r="347" spans="1:3" x14ac:dyDescent="0.2">
      <c r="A347" s="2" t="s">
        <v>714</v>
      </c>
      <c r="B347" s="7" t="s">
        <v>715</v>
      </c>
      <c r="C347" s="48" t="s">
        <v>1649</v>
      </c>
    </row>
    <row r="348" spans="1:3" x14ac:dyDescent="0.2">
      <c r="A348" s="2" t="s">
        <v>716</v>
      </c>
      <c r="B348" s="7" t="s">
        <v>717</v>
      </c>
      <c r="C348" s="48" t="s">
        <v>1649</v>
      </c>
    </row>
    <row r="349" spans="1:3" x14ac:dyDescent="0.2">
      <c r="A349" s="2" t="s">
        <v>718</v>
      </c>
      <c r="B349" s="7" t="s">
        <v>719</v>
      </c>
      <c r="C349" s="48" t="s">
        <v>1649</v>
      </c>
    </row>
    <row r="350" spans="1:3" x14ac:dyDescent="0.2">
      <c r="A350" s="2" t="s">
        <v>720</v>
      </c>
      <c r="B350" s="7" t="s">
        <v>721</v>
      </c>
      <c r="C350" s="48" t="s">
        <v>1649</v>
      </c>
    </row>
    <row r="351" spans="1:3" x14ac:dyDescent="0.2">
      <c r="A351" s="2" t="s">
        <v>722</v>
      </c>
      <c r="B351" s="7" t="s">
        <v>723</v>
      </c>
      <c r="C351" s="48" t="s">
        <v>1649</v>
      </c>
    </row>
    <row r="352" spans="1:3" x14ac:dyDescent="0.2">
      <c r="A352" s="2" t="s">
        <v>724</v>
      </c>
      <c r="B352" s="7" t="s">
        <v>725</v>
      </c>
      <c r="C352" s="48" t="s">
        <v>1649</v>
      </c>
    </row>
    <row r="353" spans="1:3" x14ac:dyDescent="0.2">
      <c r="A353" s="2" t="s">
        <v>726</v>
      </c>
      <c r="B353" s="7" t="s">
        <v>727</v>
      </c>
      <c r="C353" s="48" t="s">
        <v>1649</v>
      </c>
    </row>
    <row r="354" spans="1:3" x14ac:dyDescent="0.2">
      <c r="A354" s="2" t="s">
        <v>728</v>
      </c>
      <c r="B354" s="7" t="s">
        <v>729</v>
      </c>
      <c r="C354" s="48" t="s">
        <v>1649</v>
      </c>
    </row>
    <row r="355" spans="1:3" x14ac:dyDescent="0.2">
      <c r="A355" s="2" t="s">
        <v>730</v>
      </c>
      <c r="B355" s="7" t="s">
        <v>731</v>
      </c>
      <c r="C355" s="48" t="s">
        <v>1649</v>
      </c>
    </row>
    <row r="356" spans="1:3" x14ac:dyDescent="0.2">
      <c r="A356" s="2" t="s">
        <v>732</v>
      </c>
      <c r="B356" s="7" t="s">
        <v>733</v>
      </c>
      <c r="C356" s="48" t="s">
        <v>1649</v>
      </c>
    </row>
    <row r="357" spans="1:3" x14ac:dyDescent="0.2">
      <c r="A357" s="2" t="s">
        <v>734</v>
      </c>
      <c r="B357" s="7" t="s">
        <v>735</v>
      </c>
      <c r="C357" s="48" t="s">
        <v>1649</v>
      </c>
    </row>
    <row r="358" spans="1:3" x14ac:dyDescent="0.2">
      <c r="A358" s="2" t="s">
        <v>736</v>
      </c>
      <c r="B358" s="7" t="s">
        <v>737</v>
      </c>
      <c r="C358" s="48" t="s">
        <v>1649</v>
      </c>
    </row>
    <row r="359" spans="1:3" x14ac:dyDescent="0.2">
      <c r="A359" s="2" t="s">
        <v>738</v>
      </c>
      <c r="B359" s="7" t="s">
        <v>739</v>
      </c>
      <c r="C359" s="48" t="s">
        <v>1649</v>
      </c>
    </row>
    <row r="360" spans="1:3" x14ac:dyDescent="0.2">
      <c r="A360" s="2" t="s">
        <v>740</v>
      </c>
      <c r="B360" s="7" t="s">
        <v>741</v>
      </c>
      <c r="C360" s="48" t="s">
        <v>1649</v>
      </c>
    </row>
    <row r="361" spans="1:3" x14ac:dyDescent="0.2">
      <c r="A361" s="2" t="s">
        <v>742</v>
      </c>
      <c r="B361" s="7" t="s">
        <v>743</v>
      </c>
      <c r="C361" s="48" t="s">
        <v>1649</v>
      </c>
    </row>
    <row r="362" spans="1:3" x14ac:dyDescent="0.2">
      <c r="A362" s="1" t="s">
        <v>744</v>
      </c>
      <c r="B362" s="50" t="s">
        <v>745</v>
      </c>
      <c r="C362" s="48" t="s">
        <v>1649</v>
      </c>
    </row>
    <row r="363" spans="1:3" x14ac:dyDescent="0.2">
      <c r="A363" s="2" t="s">
        <v>746</v>
      </c>
      <c r="B363" s="7" t="s">
        <v>747</v>
      </c>
      <c r="C363" s="48" t="s">
        <v>1649</v>
      </c>
    </row>
    <row r="364" spans="1:3" x14ac:dyDescent="0.2">
      <c r="A364" s="2" t="s">
        <v>748</v>
      </c>
      <c r="B364" s="7" t="s">
        <v>749</v>
      </c>
      <c r="C364" s="48" t="s">
        <v>1649</v>
      </c>
    </row>
    <row r="365" spans="1:3" x14ac:dyDescent="0.2">
      <c r="A365" s="2" t="s">
        <v>750</v>
      </c>
      <c r="B365" s="7" t="s">
        <v>751</v>
      </c>
      <c r="C365" s="48" t="s">
        <v>1649</v>
      </c>
    </row>
    <row r="366" spans="1:3" x14ac:dyDescent="0.2">
      <c r="A366" s="2" t="s">
        <v>752</v>
      </c>
      <c r="B366" s="7" t="s">
        <v>753</v>
      </c>
      <c r="C366" s="48" t="s">
        <v>1649</v>
      </c>
    </row>
    <row r="367" spans="1:3" x14ac:dyDescent="0.2">
      <c r="A367" s="2" t="s">
        <v>754</v>
      </c>
      <c r="B367" s="7" t="s">
        <v>755</v>
      </c>
      <c r="C367" s="48" t="s">
        <v>1649</v>
      </c>
    </row>
    <row r="368" spans="1:3" x14ac:dyDescent="0.2">
      <c r="A368" s="2" t="s">
        <v>756</v>
      </c>
      <c r="B368" s="7" t="s">
        <v>757</v>
      </c>
      <c r="C368" s="48" t="s">
        <v>1649</v>
      </c>
    </row>
    <row r="369" spans="1:3" x14ac:dyDescent="0.2">
      <c r="A369" s="2" t="s">
        <v>758</v>
      </c>
      <c r="B369" s="7" t="s">
        <v>759</v>
      </c>
      <c r="C369" s="48" t="s">
        <v>1649</v>
      </c>
    </row>
    <row r="370" spans="1:3" x14ac:dyDescent="0.2">
      <c r="A370" s="2" t="s">
        <v>760</v>
      </c>
      <c r="B370" s="7" t="s">
        <v>761</v>
      </c>
      <c r="C370" s="48" t="s">
        <v>1649</v>
      </c>
    </row>
    <row r="371" spans="1:3" x14ac:dyDescent="0.2">
      <c r="A371" s="2" t="s">
        <v>762</v>
      </c>
      <c r="B371" s="7" t="s">
        <v>763</v>
      </c>
      <c r="C371" s="48" t="s">
        <v>1649</v>
      </c>
    </row>
    <row r="372" spans="1:3" x14ac:dyDescent="0.2">
      <c r="A372" s="2" t="s">
        <v>764</v>
      </c>
      <c r="B372" s="7" t="s">
        <v>765</v>
      </c>
      <c r="C372" s="48" t="s">
        <v>1649</v>
      </c>
    </row>
    <row r="373" spans="1:3" x14ac:dyDescent="0.2">
      <c r="A373" s="2" t="s">
        <v>766</v>
      </c>
      <c r="B373" s="7" t="s">
        <v>767</v>
      </c>
      <c r="C373" s="48" t="s">
        <v>1649</v>
      </c>
    </row>
    <row r="374" spans="1:3" x14ac:dyDescent="0.2">
      <c r="A374" s="2" t="s">
        <v>768</v>
      </c>
      <c r="B374" s="7" t="s">
        <v>769</v>
      </c>
      <c r="C374" s="48" t="s">
        <v>1649</v>
      </c>
    </row>
    <row r="375" spans="1:3" x14ac:dyDescent="0.2">
      <c r="A375" s="2" t="s">
        <v>770</v>
      </c>
      <c r="B375" s="7" t="s">
        <v>771</v>
      </c>
      <c r="C375" s="48" t="s">
        <v>1649</v>
      </c>
    </row>
    <row r="376" spans="1:3" x14ac:dyDescent="0.2">
      <c r="A376" s="1" t="s">
        <v>772</v>
      </c>
      <c r="B376" s="50" t="s">
        <v>14</v>
      </c>
      <c r="C376" s="48" t="s">
        <v>1649</v>
      </c>
    </row>
    <row r="377" spans="1:3" x14ac:dyDescent="0.2">
      <c r="A377" s="2" t="s">
        <v>773</v>
      </c>
      <c r="B377" s="7" t="s">
        <v>774</v>
      </c>
      <c r="C377" s="48" t="s">
        <v>1649</v>
      </c>
    </row>
    <row r="378" spans="1:3" x14ac:dyDescent="0.2">
      <c r="A378" s="2" t="s">
        <v>775</v>
      </c>
      <c r="B378" s="7" t="s">
        <v>776</v>
      </c>
      <c r="C378" s="48" t="s">
        <v>1649</v>
      </c>
    </row>
    <row r="379" spans="1:3" x14ac:dyDescent="0.2">
      <c r="A379" s="2" t="s">
        <v>777</v>
      </c>
      <c r="B379" s="7" t="s">
        <v>778</v>
      </c>
      <c r="C379" s="48" t="s">
        <v>1649</v>
      </c>
    </row>
    <row r="380" spans="1:3" x14ac:dyDescent="0.2">
      <c r="A380" s="2" t="s">
        <v>779</v>
      </c>
      <c r="B380" s="7" t="s">
        <v>780</v>
      </c>
      <c r="C380" s="48" t="s">
        <v>1649</v>
      </c>
    </row>
    <row r="381" spans="1:3" x14ac:dyDescent="0.2">
      <c r="A381" s="2" t="s">
        <v>781</v>
      </c>
      <c r="B381" s="7" t="s">
        <v>782</v>
      </c>
      <c r="C381" s="48" t="s">
        <v>1649</v>
      </c>
    </row>
    <row r="382" spans="1:3" x14ac:dyDescent="0.2">
      <c r="A382" s="2" t="s">
        <v>783</v>
      </c>
      <c r="B382" s="7" t="s">
        <v>784</v>
      </c>
      <c r="C382" s="48" t="s">
        <v>1649</v>
      </c>
    </row>
    <row r="383" spans="1:3" x14ac:dyDescent="0.2">
      <c r="A383" s="2" t="s">
        <v>785</v>
      </c>
      <c r="B383" s="7" t="s">
        <v>786</v>
      </c>
      <c r="C383" s="48" t="s">
        <v>1649</v>
      </c>
    </row>
    <row r="384" spans="1:3" x14ac:dyDescent="0.2">
      <c r="A384" s="2" t="s">
        <v>787</v>
      </c>
      <c r="B384" s="7" t="s">
        <v>788</v>
      </c>
      <c r="C384" s="48" t="s">
        <v>1649</v>
      </c>
    </row>
    <row r="385" spans="1:3" x14ac:dyDescent="0.2">
      <c r="A385" s="3" t="s">
        <v>789</v>
      </c>
      <c r="B385" s="8" t="s">
        <v>790</v>
      </c>
      <c r="C385" s="48" t="s">
        <v>1650</v>
      </c>
    </row>
    <row r="386" spans="1:3" x14ac:dyDescent="0.2">
      <c r="A386" s="3" t="s">
        <v>791</v>
      </c>
      <c r="B386" s="8" t="s">
        <v>792</v>
      </c>
      <c r="C386" s="48" t="s">
        <v>1650</v>
      </c>
    </row>
    <row r="387" spans="1:3" x14ac:dyDescent="0.2">
      <c r="A387" s="2" t="s">
        <v>793</v>
      </c>
      <c r="B387" s="7" t="s">
        <v>794</v>
      </c>
      <c r="C387" s="48" t="s">
        <v>1649</v>
      </c>
    </row>
    <row r="388" spans="1:3" x14ac:dyDescent="0.2">
      <c r="A388" s="2" t="s">
        <v>795</v>
      </c>
      <c r="B388" s="7" t="s">
        <v>796</v>
      </c>
      <c r="C388" s="48" t="s">
        <v>1649</v>
      </c>
    </row>
    <row r="389" spans="1:3" x14ac:dyDescent="0.2">
      <c r="A389" s="2" t="s">
        <v>797</v>
      </c>
      <c r="B389" s="7" t="s">
        <v>798</v>
      </c>
      <c r="C389" s="48" t="s">
        <v>1649</v>
      </c>
    </row>
    <row r="390" spans="1:3" x14ac:dyDescent="0.2">
      <c r="A390" s="2" t="s">
        <v>799</v>
      </c>
      <c r="B390" s="7" t="s">
        <v>800</v>
      </c>
      <c r="C390" s="48" t="s">
        <v>1649</v>
      </c>
    </row>
    <row r="391" spans="1:3" x14ac:dyDescent="0.2">
      <c r="A391" s="2" t="s">
        <v>801</v>
      </c>
      <c r="B391" s="7" t="s">
        <v>802</v>
      </c>
      <c r="C391" s="48" t="s">
        <v>1649</v>
      </c>
    </row>
    <row r="392" spans="1:3" x14ac:dyDescent="0.2">
      <c r="A392" s="2" t="s">
        <v>803</v>
      </c>
      <c r="B392" s="7" t="s">
        <v>804</v>
      </c>
      <c r="C392" s="48" t="s">
        <v>1649</v>
      </c>
    </row>
    <row r="393" spans="1:3" x14ac:dyDescent="0.2">
      <c r="A393" s="3" t="s">
        <v>805</v>
      </c>
      <c r="B393" s="8" t="s">
        <v>806</v>
      </c>
      <c r="C393" s="48" t="s">
        <v>1650</v>
      </c>
    </row>
    <row r="394" spans="1:3" x14ac:dyDescent="0.2">
      <c r="A394" s="3" t="s">
        <v>807</v>
      </c>
      <c r="B394" s="8" t="s">
        <v>808</v>
      </c>
      <c r="C394" s="48" t="s">
        <v>1650</v>
      </c>
    </row>
    <row r="395" spans="1:3" x14ac:dyDescent="0.2">
      <c r="A395" s="2" t="s">
        <v>809</v>
      </c>
      <c r="B395" s="7" t="s">
        <v>14</v>
      </c>
      <c r="C395" s="48" t="s">
        <v>1649</v>
      </c>
    </row>
    <row r="396" spans="1:3" x14ac:dyDescent="0.2">
      <c r="A396" s="2" t="s">
        <v>810</v>
      </c>
      <c r="B396" s="7" t="s">
        <v>811</v>
      </c>
      <c r="C396" s="48" t="s">
        <v>1649</v>
      </c>
    </row>
    <row r="397" spans="1:3" x14ac:dyDescent="0.2">
      <c r="A397" s="2" t="s">
        <v>812</v>
      </c>
      <c r="B397" s="7" t="s">
        <v>813</v>
      </c>
      <c r="C397" s="48" t="s">
        <v>1649</v>
      </c>
    </row>
    <row r="398" spans="1:3" x14ac:dyDescent="0.2">
      <c r="A398" s="11" t="s">
        <v>814</v>
      </c>
      <c r="B398" s="49" t="s">
        <v>15</v>
      </c>
      <c r="C398" s="48" t="s">
        <v>1649</v>
      </c>
    </row>
    <row r="399" spans="1:3" x14ac:dyDescent="0.2">
      <c r="A399" s="1" t="s">
        <v>815</v>
      </c>
      <c r="B399" s="50" t="s">
        <v>816</v>
      </c>
      <c r="C399" s="48" t="s">
        <v>1649</v>
      </c>
    </row>
    <row r="400" spans="1:3" x14ac:dyDescent="0.2">
      <c r="A400" s="3" t="s">
        <v>817</v>
      </c>
      <c r="B400" s="8" t="s">
        <v>818</v>
      </c>
      <c r="C400" s="48" t="s">
        <v>1650</v>
      </c>
    </row>
    <row r="401" spans="1:3" x14ac:dyDescent="0.2">
      <c r="A401" s="3" t="s">
        <v>819</v>
      </c>
      <c r="B401" s="8" t="s">
        <v>820</v>
      </c>
      <c r="C401" s="48" t="s">
        <v>1650</v>
      </c>
    </row>
    <row r="402" spans="1:3" x14ac:dyDescent="0.2">
      <c r="A402" s="3" t="s">
        <v>821</v>
      </c>
      <c r="B402" s="8" t="s">
        <v>822</v>
      </c>
      <c r="C402" s="48" t="s">
        <v>1650</v>
      </c>
    </row>
    <row r="403" spans="1:3" x14ac:dyDescent="0.2">
      <c r="A403" s="3" t="s">
        <v>823</v>
      </c>
      <c r="B403" s="8" t="s">
        <v>824</v>
      </c>
      <c r="C403" s="48" t="s">
        <v>1650</v>
      </c>
    </row>
    <row r="404" spans="1:3" x14ac:dyDescent="0.2">
      <c r="A404" s="3" t="s">
        <v>825</v>
      </c>
      <c r="B404" s="8" t="s">
        <v>826</v>
      </c>
      <c r="C404" s="48" t="s">
        <v>1650</v>
      </c>
    </row>
    <row r="405" spans="1:3" x14ac:dyDescent="0.2">
      <c r="A405" s="3" t="s">
        <v>827</v>
      </c>
      <c r="B405" s="8" t="s">
        <v>828</v>
      </c>
      <c r="C405" s="48" t="s">
        <v>1650</v>
      </c>
    </row>
    <row r="406" spans="1:3" x14ac:dyDescent="0.2">
      <c r="A406" s="3" t="s">
        <v>829</v>
      </c>
      <c r="B406" s="8" t="s">
        <v>830</v>
      </c>
      <c r="C406" s="48" t="s">
        <v>1650</v>
      </c>
    </row>
    <row r="407" spans="1:3" x14ac:dyDescent="0.2">
      <c r="A407" s="2" t="s">
        <v>831</v>
      </c>
      <c r="B407" s="7" t="s">
        <v>832</v>
      </c>
      <c r="C407" s="48" t="s">
        <v>1649</v>
      </c>
    </row>
    <row r="408" spans="1:3" x14ac:dyDescent="0.2">
      <c r="A408" s="2" t="s">
        <v>833</v>
      </c>
      <c r="B408" s="7" t="s">
        <v>834</v>
      </c>
      <c r="C408" s="48" t="s">
        <v>1649</v>
      </c>
    </row>
    <row r="409" spans="1:3" ht="23.6" x14ac:dyDescent="0.2">
      <c r="A409" s="2" t="s">
        <v>835</v>
      </c>
      <c r="B409" s="7" t="s">
        <v>836</v>
      </c>
      <c r="C409" s="48" t="s">
        <v>1649</v>
      </c>
    </row>
    <row r="410" spans="1:3" ht="23.6" x14ac:dyDescent="0.2">
      <c r="A410" s="2" t="s">
        <v>837</v>
      </c>
      <c r="B410" s="7" t="s">
        <v>838</v>
      </c>
      <c r="C410" s="48" t="s">
        <v>1649</v>
      </c>
    </row>
    <row r="411" spans="1:3" x14ac:dyDescent="0.2">
      <c r="A411" s="2" t="s">
        <v>839</v>
      </c>
      <c r="B411" s="7" t="s">
        <v>840</v>
      </c>
      <c r="C411" s="48" t="s">
        <v>1649</v>
      </c>
    </row>
    <row r="412" spans="1:3" x14ac:dyDescent="0.2">
      <c r="A412" s="3" t="s">
        <v>841</v>
      </c>
      <c r="B412" s="8" t="s">
        <v>842</v>
      </c>
      <c r="C412" s="48" t="s">
        <v>1650</v>
      </c>
    </row>
    <row r="413" spans="1:3" ht="23.6" x14ac:dyDescent="0.2">
      <c r="A413" s="3" t="s">
        <v>843</v>
      </c>
      <c r="B413" s="8" t="s">
        <v>844</v>
      </c>
      <c r="C413" s="48" t="s">
        <v>1650</v>
      </c>
    </row>
    <row r="414" spans="1:3" x14ac:dyDescent="0.2">
      <c r="A414" s="3" t="s">
        <v>845</v>
      </c>
      <c r="B414" s="8" t="s">
        <v>846</v>
      </c>
      <c r="C414" s="48" t="s">
        <v>1650</v>
      </c>
    </row>
    <row r="415" spans="1:3" x14ac:dyDescent="0.2">
      <c r="A415" s="3" t="s">
        <v>847</v>
      </c>
      <c r="B415" s="8" t="s">
        <v>848</v>
      </c>
      <c r="C415" s="48" t="s">
        <v>1650</v>
      </c>
    </row>
    <row r="416" spans="1:3" x14ac:dyDescent="0.2">
      <c r="A416" s="3" t="s">
        <v>849</v>
      </c>
      <c r="B416" s="8" t="s">
        <v>850</v>
      </c>
      <c r="C416" s="48" t="s">
        <v>1650</v>
      </c>
    </row>
    <row r="417" spans="1:3" x14ac:dyDescent="0.2">
      <c r="A417" s="3" t="s">
        <v>851</v>
      </c>
      <c r="B417" s="8" t="s">
        <v>852</v>
      </c>
      <c r="C417" s="48" t="s">
        <v>1650</v>
      </c>
    </row>
    <row r="418" spans="1:3" x14ac:dyDescent="0.2">
      <c r="A418" s="3" t="s">
        <v>853</v>
      </c>
      <c r="B418" s="8" t="s">
        <v>854</v>
      </c>
      <c r="C418" s="48" t="s">
        <v>1650</v>
      </c>
    </row>
    <row r="419" spans="1:3" x14ac:dyDescent="0.2">
      <c r="A419" s="3" t="s">
        <v>855</v>
      </c>
      <c r="B419" s="8" t="s">
        <v>856</v>
      </c>
      <c r="C419" s="48" t="s">
        <v>1650</v>
      </c>
    </row>
    <row r="420" spans="1:3" x14ac:dyDescent="0.2">
      <c r="A420" s="4" t="s">
        <v>857</v>
      </c>
      <c r="B420" s="51" t="s">
        <v>16</v>
      </c>
      <c r="C420" s="48" t="s">
        <v>1650</v>
      </c>
    </row>
    <row r="421" spans="1:3" x14ac:dyDescent="0.2">
      <c r="A421" s="3" t="s">
        <v>858</v>
      </c>
      <c r="B421" s="8" t="s">
        <v>859</v>
      </c>
      <c r="C421" s="48" t="s">
        <v>1650</v>
      </c>
    </row>
    <row r="422" spans="1:3" x14ac:dyDescent="0.2">
      <c r="A422" s="3" t="s">
        <v>860</v>
      </c>
      <c r="B422" s="8" t="s">
        <v>861</v>
      </c>
      <c r="C422" s="48" t="s">
        <v>1650</v>
      </c>
    </row>
    <row r="423" spans="1:3" x14ac:dyDescent="0.2">
      <c r="A423" s="3" t="s">
        <v>862</v>
      </c>
      <c r="B423" s="8" t="s">
        <v>863</v>
      </c>
      <c r="C423" s="48" t="s">
        <v>1650</v>
      </c>
    </row>
    <row r="424" spans="1:3" x14ac:dyDescent="0.2">
      <c r="A424" s="3" t="s">
        <v>864</v>
      </c>
      <c r="B424" s="8" t="s">
        <v>865</v>
      </c>
      <c r="C424" s="48" t="s">
        <v>1650</v>
      </c>
    </row>
    <row r="425" spans="1:3" x14ac:dyDescent="0.2">
      <c r="A425" s="3" t="s">
        <v>866</v>
      </c>
      <c r="B425" s="8" t="s">
        <v>867</v>
      </c>
      <c r="C425" s="48" t="s">
        <v>1650</v>
      </c>
    </row>
    <row r="426" spans="1:3" x14ac:dyDescent="0.2">
      <c r="A426" s="3" t="s">
        <v>868</v>
      </c>
      <c r="B426" s="8" t="s">
        <v>869</v>
      </c>
      <c r="C426" s="48" t="s">
        <v>1650</v>
      </c>
    </row>
    <row r="427" spans="1:3" x14ac:dyDescent="0.2">
      <c r="A427" s="3" t="s">
        <v>870</v>
      </c>
      <c r="B427" s="8" t="s">
        <v>871</v>
      </c>
      <c r="C427" s="48" t="s">
        <v>1650</v>
      </c>
    </row>
    <row r="428" spans="1:3" x14ac:dyDescent="0.2">
      <c r="A428" s="3" t="s">
        <v>872</v>
      </c>
      <c r="B428" s="8" t="s">
        <v>873</v>
      </c>
      <c r="C428" s="48" t="s">
        <v>1650</v>
      </c>
    </row>
    <row r="429" spans="1:3" x14ac:dyDescent="0.2">
      <c r="A429" s="3" t="s">
        <v>874</v>
      </c>
      <c r="B429" s="8" t="s">
        <v>875</v>
      </c>
      <c r="C429" s="48" t="s">
        <v>1650</v>
      </c>
    </row>
    <row r="430" spans="1:3" x14ac:dyDescent="0.2">
      <c r="A430" s="3" t="s">
        <v>876</v>
      </c>
      <c r="B430" s="8" t="s">
        <v>877</v>
      </c>
      <c r="C430" s="48" t="s">
        <v>1650</v>
      </c>
    </row>
    <row r="431" spans="1:3" x14ac:dyDescent="0.2">
      <c r="A431" s="4" t="s">
        <v>878</v>
      </c>
      <c r="B431" s="51" t="s">
        <v>17</v>
      </c>
      <c r="C431" s="48" t="s">
        <v>1650</v>
      </c>
    </row>
    <row r="432" spans="1:3" x14ac:dyDescent="0.2">
      <c r="A432" s="3" t="s">
        <v>879</v>
      </c>
      <c r="B432" s="8" t="s">
        <v>880</v>
      </c>
      <c r="C432" s="48" t="s">
        <v>1650</v>
      </c>
    </row>
    <row r="433" spans="1:3" x14ac:dyDescent="0.2">
      <c r="A433" s="3" t="s">
        <v>881</v>
      </c>
      <c r="B433" s="8" t="s">
        <v>882</v>
      </c>
      <c r="C433" s="48" t="s">
        <v>1650</v>
      </c>
    </row>
    <row r="434" spans="1:3" x14ac:dyDescent="0.2">
      <c r="A434" s="3" t="s">
        <v>883</v>
      </c>
      <c r="B434" s="8" t="s">
        <v>884</v>
      </c>
      <c r="C434" s="48" t="s">
        <v>1650</v>
      </c>
    </row>
    <row r="435" spans="1:3" x14ac:dyDescent="0.2">
      <c r="A435" s="3" t="s">
        <v>885</v>
      </c>
      <c r="B435" s="8" t="s">
        <v>886</v>
      </c>
      <c r="C435" s="48" t="s">
        <v>1650</v>
      </c>
    </row>
    <row r="436" spans="1:3" x14ac:dyDescent="0.2">
      <c r="A436" s="3" t="s">
        <v>887</v>
      </c>
      <c r="B436" s="8" t="s">
        <v>888</v>
      </c>
      <c r="C436" s="48" t="s">
        <v>1650</v>
      </c>
    </row>
    <row r="437" spans="1:3" x14ac:dyDescent="0.2">
      <c r="A437" s="3" t="s">
        <v>889</v>
      </c>
      <c r="B437" s="8" t="s">
        <v>890</v>
      </c>
      <c r="C437" s="48" t="s">
        <v>1650</v>
      </c>
    </row>
    <row r="438" spans="1:3" x14ac:dyDescent="0.2">
      <c r="A438" s="3" t="s">
        <v>891</v>
      </c>
      <c r="B438" s="8" t="s">
        <v>892</v>
      </c>
      <c r="C438" s="48" t="s">
        <v>1650</v>
      </c>
    </row>
    <row r="439" spans="1:3" x14ac:dyDescent="0.2">
      <c r="A439" s="3" t="s">
        <v>893</v>
      </c>
      <c r="B439" s="8" t="s">
        <v>894</v>
      </c>
      <c r="C439" s="48" t="s">
        <v>1650</v>
      </c>
    </row>
    <row r="440" spans="1:3" x14ac:dyDescent="0.2">
      <c r="A440" s="3" t="s">
        <v>895</v>
      </c>
      <c r="B440" s="8" t="s">
        <v>896</v>
      </c>
      <c r="C440" s="48" t="s">
        <v>1650</v>
      </c>
    </row>
    <row r="441" spans="1:3" x14ac:dyDescent="0.2">
      <c r="A441" s="3" t="s">
        <v>897</v>
      </c>
      <c r="B441" s="8" t="s">
        <v>898</v>
      </c>
      <c r="C441" s="48" t="s">
        <v>1650</v>
      </c>
    </row>
    <row r="442" spans="1:3" x14ac:dyDescent="0.2">
      <c r="A442" s="3" t="s">
        <v>899</v>
      </c>
      <c r="B442" s="8" t="s">
        <v>900</v>
      </c>
      <c r="C442" s="48" t="s">
        <v>1650</v>
      </c>
    </row>
    <row r="443" spans="1:3" x14ac:dyDescent="0.2">
      <c r="A443" s="3" t="s">
        <v>901</v>
      </c>
      <c r="B443" s="8" t="s">
        <v>902</v>
      </c>
      <c r="C443" s="48" t="s">
        <v>1650</v>
      </c>
    </row>
    <row r="444" spans="1:3" x14ac:dyDescent="0.2">
      <c r="A444" s="3" t="s">
        <v>903</v>
      </c>
      <c r="B444" s="8" t="s">
        <v>904</v>
      </c>
      <c r="C444" s="48" t="s">
        <v>1650</v>
      </c>
    </row>
    <row r="445" spans="1:3" x14ac:dyDescent="0.2">
      <c r="A445" s="3" t="s">
        <v>905</v>
      </c>
      <c r="B445" s="8" t="s">
        <v>906</v>
      </c>
      <c r="C445" s="48" t="s">
        <v>1650</v>
      </c>
    </row>
    <row r="446" spans="1:3" x14ac:dyDescent="0.2">
      <c r="A446" s="3" t="s">
        <v>907</v>
      </c>
      <c r="B446" s="8" t="s">
        <v>18</v>
      </c>
      <c r="C446" s="48" t="s">
        <v>1650</v>
      </c>
    </row>
    <row r="447" spans="1:3" x14ac:dyDescent="0.2">
      <c r="A447" s="3" t="s">
        <v>908</v>
      </c>
      <c r="B447" s="8" t="s">
        <v>19</v>
      </c>
      <c r="C447" s="48" t="s">
        <v>1650</v>
      </c>
    </row>
    <row r="448" spans="1:3" x14ac:dyDescent="0.2">
      <c r="A448" s="1" t="s">
        <v>909</v>
      </c>
      <c r="B448" s="50" t="s">
        <v>20</v>
      </c>
      <c r="C448" s="48" t="s">
        <v>1649</v>
      </c>
    </row>
    <row r="449" spans="1:3" x14ac:dyDescent="0.2">
      <c r="A449" s="2" t="s">
        <v>910</v>
      </c>
      <c r="B449" s="7" t="s">
        <v>911</v>
      </c>
      <c r="C449" s="48" t="s">
        <v>1649</v>
      </c>
    </row>
    <row r="450" spans="1:3" x14ac:dyDescent="0.2">
      <c r="A450" s="2" t="s">
        <v>912</v>
      </c>
      <c r="B450" s="7" t="s">
        <v>913</v>
      </c>
      <c r="C450" s="48" t="s">
        <v>1649</v>
      </c>
    </row>
    <row r="451" spans="1:3" x14ac:dyDescent="0.2">
      <c r="A451" s="2" t="s">
        <v>914</v>
      </c>
      <c r="B451" s="7" t="s">
        <v>915</v>
      </c>
      <c r="C451" s="48" t="s">
        <v>1649</v>
      </c>
    </row>
    <row r="452" spans="1:3" x14ac:dyDescent="0.2">
      <c r="A452" s="2" t="s">
        <v>916</v>
      </c>
      <c r="B452" s="7" t="s">
        <v>917</v>
      </c>
      <c r="C452" s="48" t="s">
        <v>1649</v>
      </c>
    </row>
    <row r="453" spans="1:3" x14ac:dyDescent="0.2">
      <c r="A453" s="2" t="s">
        <v>918</v>
      </c>
      <c r="B453" s="7" t="s">
        <v>919</v>
      </c>
      <c r="C453" s="48" t="s">
        <v>1649</v>
      </c>
    </row>
    <row r="454" spans="1:3" x14ac:dyDescent="0.2">
      <c r="A454" s="2" t="s">
        <v>920</v>
      </c>
      <c r="B454" s="7" t="s">
        <v>921</v>
      </c>
      <c r="C454" s="48" t="s">
        <v>1649</v>
      </c>
    </row>
    <row r="455" spans="1:3" x14ac:dyDescent="0.2">
      <c r="A455" s="2" t="s">
        <v>922</v>
      </c>
      <c r="B455" s="7" t="s">
        <v>923</v>
      </c>
      <c r="C455" s="48" t="s">
        <v>1649</v>
      </c>
    </row>
    <row r="456" spans="1:3" x14ac:dyDescent="0.2">
      <c r="A456" s="2" t="s">
        <v>924</v>
      </c>
      <c r="B456" s="7" t="s">
        <v>925</v>
      </c>
      <c r="C456" s="48" t="s">
        <v>1649</v>
      </c>
    </row>
    <row r="457" spans="1:3" x14ac:dyDescent="0.2">
      <c r="A457" s="2" t="s">
        <v>926</v>
      </c>
      <c r="B457" s="7" t="s">
        <v>927</v>
      </c>
      <c r="C457" s="48" t="s">
        <v>1649</v>
      </c>
    </row>
    <row r="458" spans="1:3" x14ac:dyDescent="0.2">
      <c r="A458" s="2" t="s">
        <v>928</v>
      </c>
      <c r="B458" s="7" t="s">
        <v>929</v>
      </c>
      <c r="C458" s="48" t="s">
        <v>1649</v>
      </c>
    </row>
    <row r="459" spans="1:3" x14ac:dyDescent="0.2">
      <c r="A459" s="2" t="s">
        <v>930</v>
      </c>
      <c r="B459" s="7" t="s">
        <v>931</v>
      </c>
      <c r="C459" s="48" t="s">
        <v>1649</v>
      </c>
    </row>
    <row r="460" spans="1:3" x14ac:dyDescent="0.2">
      <c r="A460" s="2" t="s">
        <v>932</v>
      </c>
      <c r="B460" s="7" t="s">
        <v>933</v>
      </c>
      <c r="C460" s="48" t="s">
        <v>1649</v>
      </c>
    </row>
    <row r="461" spans="1:3" x14ac:dyDescent="0.2">
      <c r="A461" s="2" t="s">
        <v>934</v>
      </c>
      <c r="B461" s="7" t="s">
        <v>935</v>
      </c>
      <c r="C461" s="48" t="s">
        <v>1649</v>
      </c>
    </row>
    <row r="462" spans="1:3" x14ac:dyDescent="0.2">
      <c r="A462" s="2" t="s">
        <v>936</v>
      </c>
      <c r="B462" s="7" t="s">
        <v>937</v>
      </c>
      <c r="C462" s="48" t="s">
        <v>1649</v>
      </c>
    </row>
    <row r="463" spans="1:3" x14ac:dyDescent="0.2">
      <c r="A463" s="2" t="s">
        <v>938</v>
      </c>
      <c r="B463" s="7" t="s">
        <v>939</v>
      </c>
      <c r="C463" s="48" t="s">
        <v>1649</v>
      </c>
    </row>
    <row r="464" spans="1:3" x14ac:dyDescent="0.2">
      <c r="A464" s="2" t="s">
        <v>940</v>
      </c>
      <c r="B464" s="7" t="s">
        <v>941</v>
      </c>
      <c r="C464" s="48" t="s">
        <v>1649</v>
      </c>
    </row>
    <row r="465" spans="1:3" x14ac:dyDescent="0.2">
      <c r="A465" s="1" t="s">
        <v>942</v>
      </c>
      <c r="B465" s="50" t="s">
        <v>21</v>
      </c>
      <c r="C465" s="48" t="s">
        <v>1649</v>
      </c>
    </row>
    <row r="466" spans="1:3" x14ac:dyDescent="0.2">
      <c r="A466" s="2" t="s">
        <v>943</v>
      </c>
      <c r="B466" s="7" t="s">
        <v>944</v>
      </c>
      <c r="C466" s="48" t="s">
        <v>1649</v>
      </c>
    </row>
    <row r="467" spans="1:3" x14ac:dyDescent="0.2">
      <c r="A467" s="2" t="s">
        <v>945</v>
      </c>
      <c r="B467" s="7" t="s">
        <v>946</v>
      </c>
      <c r="C467" s="48" t="s">
        <v>1649</v>
      </c>
    </row>
    <row r="468" spans="1:3" x14ac:dyDescent="0.2">
      <c r="A468" s="2" t="s">
        <v>947</v>
      </c>
      <c r="B468" s="7" t="s">
        <v>948</v>
      </c>
      <c r="C468" s="48" t="s">
        <v>1649</v>
      </c>
    </row>
    <row r="469" spans="1:3" x14ac:dyDescent="0.2">
      <c r="A469" s="2" t="s">
        <v>949</v>
      </c>
      <c r="B469" s="7" t="s">
        <v>950</v>
      </c>
      <c r="C469" s="48" t="s">
        <v>1649</v>
      </c>
    </row>
    <row r="470" spans="1:3" x14ac:dyDescent="0.2">
      <c r="A470" s="4" t="s">
        <v>951</v>
      </c>
      <c r="B470" s="51" t="s">
        <v>22</v>
      </c>
      <c r="C470" s="48" t="s">
        <v>1650</v>
      </c>
    </row>
    <row r="471" spans="1:3" x14ac:dyDescent="0.2">
      <c r="A471" s="3" t="s">
        <v>952</v>
      </c>
      <c r="B471" s="8" t="s">
        <v>953</v>
      </c>
      <c r="C471" s="48" t="s">
        <v>1650</v>
      </c>
    </row>
    <row r="472" spans="1:3" x14ac:dyDescent="0.2">
      <c r="A472" s="3" t="s">
        <v>954</v>
      </c>
      <c r="B472" s="8" t="s">
        <v>955</v>
      </c>
      <c r="C472" s="48" t="s">
        <v>1650</v>
      </c>
    </row>
    <row r="473" spans="1:3" x14ac:dyDescent="0.2">
      <c r="A473" s="3" t="s">
        <v>956</v>
      </c>
      <c r="B473" s="8" t="s">
        <v>957</v>
      </c>
      <c r="C473" s="48" t="s">
        <v>1650</v>
      </c>
    </row>
    <row r="474" spans="1:3" x14ac:dyDescent="0.2">
      <c r="A474" s="3" t="s">
        <v>958</v>
      </c>
      <c r="B474" s="8" t="s">
        <v>959</v>
      </c>
      <c r="C474" s="48" t="s">
        <v>1650</v>
      </c>
    </row>
    <row r="475" spans="1:3" x14ac:dyDescent="0.2">
      <c r="A475" s="3" t="s">
        <v>960</v>
      </c>
      <c r="B475" s="8" t="s">
        <v>961</v>
      </c>
      <c r="C475" s="48" t="s">
        <v>1650</v>
      </c>
    </row>
    <row r="476" spans="1:3" x14ac:dyDescent="0.2">
      <c r="A476" s="3" t="s">
        <v>962</v>
      </c>
      <c r="B476" s="8" t="s">
        <v>963</v>
      </c>
      <c r="C476" s="48" t="s">
        <v>1650</v>
      </c>
    </row>
    <row r="477" spans="1:3" ht="23.6" x14ac:dyDescent="0.2">
      <c r="A477" s="3" t="s">
        <v>964</v>
      </c>
      <c r="B477" s="8" t="s">
        <v>965</v>
      </c>
      <c r="C477" s="48" t="s">
        <v>1650</v>
      </c>
    </row>
    <row r="478" spans="1:3" ht="23.6" x14ac:dyDescent="0.2">
      <c r="A478" s="3" t="s">
        <v>966</v>
      </c>
      <c r="B478" s="8" t="s">
        <v>967</v>
      </c>
      <c r="C478" s="48" t="s">
        <v>1650</v>
      </c>
    </row>
    <row r="479" spans="1:3" ht="23.6" x14ac:dyDescent="0.2">
      <c r="A479" s="3" t="s">
        <v>968</v>
      </c>
      <c r="B479" s="8" t="s">
        <v>969</v>
      </c>
      <c r="C479" s="48" t="s">
        <v>1650</v>
      </c>
    </row>
    <row r="480" spans="1:3" ht="23.6" x14ac:dyDescent="0.2">
      <c r="A480" s="3" t="s">
        <v>970</v>
      </c>
      <c r="B480" s="8" t="s">
        <v>971</v>
      </c>
      <c r="C480" s="48" t="s">
        <v>1650</v>
      </c>
    </row>
    <row r="481" spans="1:3" x14ac:dyDescent="0.2">
      <c r="A481" s="3" t="s">
        <v>972</v>
      </c>
      <c r="B481" s="8" t="s">
        <v>973</v>
      </c>
      <c r="C481" s="48" t="s">
        <v>1650</v>
      </c>
    </row>
    <row r="482" spans="1:3" x14ac:dyDescent="0.2">
      <c r="A482" s="3" t="s">
        <v>974</v>
      </c>
      <c r="B482" s="8" t="s">
        <v>975</v>
      </c>
      <c r="C482" s="48" t="s">
        <v>1650</v>
      </c>
    </row>
    <row r="483" spans="1:3" x14ac:dyDescent="0.2">
      <c r="A483" s="4" t="s">
        <v>976</v>
      </c>
      <c r="B483" s="51" t="s">
        <v>23</v>
      </c>
      <c r="C483" s="48" t="s">
        <v>1650</v>
      </c>
    </row>
    <row r="484" spans="1:3" x14ac:dyDescent="0.2">
      <c r="A484" s="3" t="s">
        <v>977</v>
      </c>
      <c r="B484" s="8" t="s">
        <v>978</v>
      </c>
      <c r="C484" s="48" t="s">
        <v>1650</v>
      </c>
    </row>
    <row r="485" spans="1:3" x14ac:dyDescent="0.2">
      <c r="A485" s="3" t="s">
        <v>979</v>
      </c>
      <c r="B485" s="8" t="s">
        <v>980</v>
      </c>
      <c r="C485" s="48" t="s">
        <v>1650</v>
      </c>
    </row>
    <row r="486" spans="1:3" x14ac:dyDescent="0.2">
      <c r="A486" s="3" t="s">
        <v>981</v>
      </c>
      <c r="B486" s="8" t="s">
        <v>982</v>
      </c>
      <c r="C486" s="48" t="s">
        <v>1650</v>
      </c>
    </row>
    <row r="487" spans="1:3" x14ac:dyDescent="0.2">
      <c r="A487" s="3" t="s">
        <v>983</v>
      </c>
      <c r="B487" s="8" t="s">
        <v>984</v>
      </c>
      <c r="C487" s="48" t="s">
        <v>1650</v>
      </c>
    </row>
    <row r="488" spans="1:3" x14ac:dyDescent="0.2">
      <c r="A488" s="3" t="s">
        <v>985</v>
      </c>
      <c r="B488" s="8" t="s">
        <v>986</v>
      </c>
      <c r="C488" s="48" t="s">
        <v>1650</v>
      </c>
    </row>
    <row r="489" spans="1:3" x14ac:dyDescent="0.2">
      <c r="A489" s="3" t="s">
        <v>987</v>
      </c>
      <c r="B489" s="8" t="s">
        <v>988</v>
      </c>
      <c r="C489" s="48" t="s">
        <v>1650</v>
      </c>
    </row>
    <row r="490" spans="1:3" x14ac:dyDescent="0.2">
      <c r="A490" s="11" t="s">
        <v>989</v>
      </c>
      <c r="B490" s="49" t="s">
        <v>990</v>
      </c>
      <c r="C490" s="48" t="s">
        <v>1649</v>
      </c>
    </row>
    <row r="491" spans="1:3" x14ac:dyDescent="0.2">
      <c r="A491" s="1" t="s">
        <v>991</v>
      </c>
      <c r="B491" s="50" t="s">
        <v>992</v>
      </c>
      <c r="C491" s="48" t="s">
        <v>1649</v>
      </c>
    </row>
    <row r="492" spans="1:3" x14ac:dyDescent="0.2">
      <c r="A492" s="2" t="s">
        <v>993</v>
      </c>
      <c r="B492" s="7" t="s">
        <v>994</v>
      </c>
      <c r="C492" s="48" t="s">
        <v>1649</v>
      </c>
    </row>
    <row r="493" spans="1:3" x14ac:dyDescent="0.2">
      <c r="A493" s="2" t="s">
        <v>995</v>
      </c>
      <c r="B493" s="7" t="s">
        <v>996</v>
      </c>
      <c r="C493" s="48" t="s">
        <v>1649</v>
      </c>
    </row>
    <row r="494" spans="1:3" x14ac:dyDescent="0.2">
      <c r="A494" s="2" t="s">
        <v>997</v>
      </c>
      <c r="B494" s="7" t="s">
        <v>998</v>
      </c>
      <c r="C494" s="48" t="s">
        <v>1649</v>
      </c>
    </row>
    <row r="495" spans="1:3" x14ac:dyDescent="0.2">
      <c r="A495" s="2" t="s">
        <v>999</v>
      </c>
      <c r="B495" s="7" t="s">
        <v>1000</v>
      </c>
      <c r="C495" s="48" t="s">
        <v>1649</v>
      </c>
    </row>
    <row r="496" spans="1:3" x14ac:dyDescent="0.2">
      <c r="A496" s="2" t="s">
        <v>1001</v>
      </c>
      <c r="B496" s="7" t="s">
        <v>1002</v>
      </c>
      <c r="C496" s="48" t="s">
        <v>1649</v>
      </c>
    </row>
    <row r="497" spans="1:3" x14ac:dyDescent="0.2">
      <c r="A497" s="2" t="s">
        <v>1003</v>
      </c>
      <c r="B497" s="7" t="s">
        <v>1004</v>
      </c>
      <c r="C497" s="48" t="s">
        <v>1649</v>
      </c>
    </row>
    <row r="498" spans="1:3" x14ac:dyDescent="0.2">
      <c r="A498" s="2" t="s">
        <v>1005</v>
      </c>
      <c r="B498" s="7" t="s">
        <v>1006</v>
      </c>
      <c r="C498" s="48" t="s">
        <v>1649</v>
      </c>
    </row>
    <row r="499" spans="1:3" x14ac:dyDescent="0.2">
      <c r="A499" s="2" t="s">
        <v>1007</v>
      </c>
      <c r="B499" s="7" t="s">
        <v>1008</v>
      </c>
      <c r="C499" s="48" t="s">
        <v>1649</v>
      </c>
    </row>
    <row r="500" spans="1:3" x14ac:dyDescent="0.2">
      <c r="A500" s="2" t="s">
        <v>1009</v>
      </c>
      <c r="B500" s="7" t="s">
        <v>1010</v>
      </c>
      <c r="C500" s="48" t="s">
        <v>1649</v>
      </c>
    </row>
    <row r="501" spans="1:3" x14ac:dyDescent="0.2">
      <c r="A501" s="2" t="s">
        <v>1011</v>
      </c>
      <c r="B501" s="7" t="s">
        <v>1012</v>
      </c>
      <c r="C501" s="48" t="s">
        <v>1649</v>
      </c>
    </row>
    <row r="502" spans="1:3" x14ac:dyDescent="0.2">
      <c r="A502" s="2" t="s">
        <v>1013</v>
      </c>
      <c r="B502" s="7" t="s">
        <v>1014</v>
      </c>
      <c r="C502" s="48" t="s">
        <v>1649</v>
      </c>
    </row>
    <row r="503" spans="1:3" x14ac:dyDescent="0.2">
      <c r="A503" s="2" t="s">
        <v>1015</v>
      </c>
      <c r="B503" s="7" t="s">
        <v>1016</v>
      </c>
      <c r="C503" s="48" t="s">
        <v>1649</v>
      </c>
    </row>
    <row r="504" spans="1:3" x14ac:dyDescent="0.2">
      <c r="A504" s="1" t="s">
        <v>1017</v>
      </c>
      <c r="B504" s="50" t="s">
        <v>1018</v>
      </c>
      <c r="C504" s="48" t="s">
        <v>1649</v>
      </c>
    </row>
    <row r="505" spans="1:3" x14ac:dyDescent="0.2">
      <c r="A505" s="2" t="s">
        <v>1019</v>
      </c>
      <c r="B505" s="7" t="s">
        <v>1020</v>
      </c>
      <c r="C505" s="48" t="s">
        <v>1649</v>
      </c>
    </row>
    <row r="506" spans="1:3" x14ac:dyDescent="0.2">
      <c r="A506" s="2" t="s">
        <v>1021</v>
      </c>
      <c r="B506" s="7" t="s">
        <v>1022</v>
      </c>
      <c r="C506" s="48" t="s">
        <v>1649</v>
      </c>
    </row>
    <row r="507" spans="1:3" x14ac:dyDescent="0.2">
      <c r="A507" s="2" t="s">
        <v>1023</v>
      </c>
      <c r="B507" s="7" t="s">
        <v>1024</v>
      </c>
      <c r="C507" s="48" t="s">
        <v>1649</v>
      </c>
    </row>
    <row r="508" spans="1:3" x14ac:dyDescent="0.2">
      <c r="A508" s="2" t="s">
        <v>1025</v>
      </c>
      <c r="B508" s="7" t="s">
        <v>1026</v>
      </c>
      <c r="C508" s="48" t="s">
        <v>1649</v>
      </c>
    </row>
    <row r="509" spans="1:3" x14ac:dyDescent="0.2">
      <c r="A509" s="2" t="s">
        <v>1027</v>
      </c>
      <c r="B509" s="7" t="s">
        <v>1028</v>
      </c>
      <c r="C509" s="48" t="s">
        <v>1649</v>
      </c>
    </row>
    <row r="510" spans="1:3" x14ac:dyDescent="0.2">
      <c r="A510" s="2" t="s">
        <v>1029</v>
      </c>
      <c r="B510" s="7" t="s">
        <v>1030</v>
      </c>
      <c r="C510" s="48" t="s">
        <v>1649</v>
      </c>
    </row>
    <row r="511" spans="1:3" x14ac:dyDescent="0.2">
      <c r="A511" s="2" t="s">
        <v>1031</v>
      </c>
      <c r="B511" s="7" t="s">
        <v>1032</v>
      </c>
      <c r="C511" s="48" t="s">
        <v>1649</v>
      </c>
    </row>
    <row r="512" spans="1:3" x14ac:dyDescent="0.2">
      <c r="A512" s="2" t="s">
        <v>1033</v>
      </c>
      <c r="B512" s="7" t="s">
        <v>1034</v>
      </c>
      <c r="C512" s="48" t="s">
        <v>1649</v>
      </c>
    </row>
    <row r="513" spans="1:3" x14ac:dyDescent="0.2">
      <c r="A513" s="1" t="s">
        <v>1035</v>
      </c>
      <c r="B513" s="50" t="s">
        <v>1036</v>
      </c>
      <c r="C513" s="48" t="s">
        <v>1649</v>
      </c>
    </row>
    <row r="514" spans="1:3" x14ac:dyDescent="0.2">
      <c r="A514" s="2" t="s">
        <v>1037</v>
      </c>
      <c r="B514" s="7" t="s">
        <v>1038</v>
      </c>
      <c r="C514" s="48" t="s">
        <v>1649</v>
      </c>
    </row>
    <row r="515" spans="1:3" x14ac:dyDescent="0.2">
      <c r="A515" s="2" t="s">
        <v>1039</v>
      </c>
      <c r="B515" s="7" t="s">
        <v>1040</v>
      </c>
      <c r="C515" s="48" t="s">
        <v>1649</v>
      </c>
    </row>
    <row r="516" spans="1:3" x14ac:dyDescent="0.2">
      <c r="A516" s="2" t="s">
        <v>1041</v>
      </c>
      <c r="B516" s="7" t="s">
        <v>1042</v>
      </c>
      <c r="C516" s="48" t="s">
        <v>1649</v>
      </c>
    </row>
    <row r="517" spans="1:3" x14ac:dyDescent="0.2">
      <c r="A517" s="2" t="s">
        <v>1043</v>
      </c>
      <c r="B517" s="7" t="s">
        <v>1044</v>
      </c>
      <c r="C517" s="48" t="s">
        <v>1649</v>
      </c>
    </row>
    <row r="518" spans="1:3" x14ac:dyDescent="0.2">
      <c r="A518" s="1" t="s">
        <v>1045</v>
      </c>
      <c r="B518" s="50" t="s">
        <v>24</v>
      </c>
      <c r="C518" s="48" t="s">
        <v>1649</v>
      </c>
    </row>
    <row r="519" spans="1:3" x14ac:dyDescent="0.2">
      <c r="A519" s="2" t="s">
        <v>1046</v>
      </c>
      <c r="B519" s="7" t="s">
        <v>1047</v>
      </c>
      <c r="C519" s="48" t="s">
        <v>1649</v>
      </c>
    </row>
    <row r="520" spans="1:3" x14ac:dyDescent="0.2">
      <c r="A520" s="2" t="s">
        <v>1048</v>
      </c>
      <c r="B520" s="7" t="s">
        <v>1049</v>
      </c>
      <c r="C520" s="48" t="s">
        <v>1649</v>
      </c>
    </row>
    <row r="521" spans="1:3" x14ac:dyDescent="0.2">
      <c r="A521" s="2" t="s">
        <v>1050</v>
      </c>
      <c r="B521" s="7" t="s">
        <v>1051</v>
      </c>
      <c r="C521" s="48" t="s">
        <v>1649</v>
      </c>
    </row>
    <row r="522" spans="1:3" x14ac:dyDescent="0.2">
      <c r="A522" s="2" t="s">
        <v>1052</v>
      </c>
      <c r="B522" s="7" t="s">
        <v>1053</v>
      </c>
      <c r="C522" s="48" t="s">
        <v>1649</v>
      </c>
    </row>
    <row r="523" spans="1:3" x14ac:dyDescent="0.2">
      <c r="A523" s="2" t="s">
        <v>1054</v>
      </c>
      <c r="B523" s="7" t="s">
        <v>1055</v>
      </c>
      <c r="C523" s="48" t="s">
        <v>1649</v>
      </c>
    </row>
    <row r="524" spans="1:3" x14ac:dyDescent="0.2">
      <c r="A524" s="2" t="s">
        <v>1056</v>
      </c>
      <c r="B524" s="7" t="s">
        <v>1057</v>
      </c>
      <c r="C524" s="48" t="s">
        <v>1649</v>
      </c>
    </row>
    <row r="525" spans="1:3" x14ac:dyDescent="0.2">
      <c r="A525" s="2" t="s">
        <v>1058</v>
      </c>
      <c r="B525" s="7" t="s">
        <v>1059</v>
      </c>
      <c r="C525" s="48" t="s">
        <v>1649</v>
      </c>
    </row>
    <row r="526" spans="1:3" x14ac:dyDescent="0.2">
      <c r="A526" s="2" t="s">
        <v>1060</v>
      </c>
      <c r="B526" s="7" t="s">
        <v>1061</v>
      </c>
      <c r="C526" s="48" t="s">
        <v>1649</v>
      </c>
    </row>
    <row r="527" spans="1:3" x14ac:dyDescent="0.2">
      <c r="A527" s="2" t="s">
        <v>1062</v>
      </c>
      <c r="B527" s="7" t="s">
        <v>1063</v>
      </c>
      <c r="C527" s="48" t="s">
        <v>1649</v>
      </c>
    </row>
    <row r="528" spans="1:3" x14ac:dyDescent="0.2">
      <c r="A528" s="2" t="s">
        <v>1064</v>
      </c>
      <c r="B528" s="7" t="s">
        <v>1065</v>
      </c>
      <c r="C528" s="48" t="s">
        <v>1649</v>
      </c>
    </row>
    <row r="529" spans="1:3" x14ac:dyDescent="0.2">
      <c r="A529" s="2" t="s">
        <v>1066</v>
      </c>
      <c r="B529" s="7" t="s">
        <v>1067</v>
      </c>
      <c r="C529" s="48" t="s">
        <v>1649</v>
      </c>
    </row>
    <row r="530" spans="1:3" x14ac:dyDescent="0.2">
      <c r="A530" s="2" t="s">
        <v>1068</v>
      </c>
      <c r="B530" s="7" t="s">
        <v>1069</v>
      </c>
      <c r="C530" s="48" t="s">
        <v>1649</v>
      </c>
    </row>
    <row r="531" spans="1:3" x14ac:dyDescent="0.2">
      <c r="A531" s="1" t="s">
        <v>1070</v>
      </c>
      <c r="B531" s="50" t="s">
        <v>1071</v>
      </c>
      <c r="C531" s="48" t="s">
        <v>1649</v>
      </c>
    </row>
    <row r="532" spans="1:3" x14ac:dyDescent="0.2">
      <c r="A532" s="2" t="s">
        <v>1072</v>
      </c>
      <c r="B532" s="7" t="s">
        <v>25</v>
      </c>
      <c r="C532" s="48" t="s">
        <v>1649</v>
      </c>
    </row>
    <row r="533" spans="1:3" x14ac:dyDescent="0.2">
      <c r="A533" s="2" t="s">
        <v>1073</v>
      </c>
      <c r="B533" s="7" t="s">
        <v>1074</v>
      </c>
      <c r="C533" s="48" t="s">
        <v>1649</v>
      </c>
    </row>
    <row r="534" spans="1:3" x14ac:dyDescent="0.2">
      <c r="A534" s="1" t="s">
        <v>1075</v>
      </c>
      <c r="B534" s="50" t="s">
        <v>1076</v>
      </c>
      <c r="C534" s="48" t="s">
        <v>1649</v>
      </c>
    </row>
    <row r="535" spans="1:3" x14ac:dyDescent="0.2">
      <c r="A535" s="2" t="s">
        <v>1077</v>
      </c>
      <c r="B535" s="7" t="s">
        <v>1078</v>
      </c>
      <c r="C535" s="48" t="s">
        <v>1649</v>
      </c>
    </row>
    <row r="536" spans="1:3" x14ac:dyDescent="0.2">
      <c r="A536" s="2" t="s">
        <v>1079</v>
      </c>
      <c r="B536" s="7" t="s">
        <v>1080</v>
      </c>
      <c r="C536" s="48" t="s">
        <v>1649</v>
      </c>
    </row>
    <row r="537" spans="1:3" x14ac:dyDescent="0.2">
      <c r="A537" s="2" t="s">
        <v>1081</v>
      </c>
      <c r="B537" s="7" t="s">
        <v>1082</v>
      </c>
      <c r="C537" s="48" t="s">
        <v>1649</v>
      </c>
    </row>
    <row r="538" spans="1:3" x14ac:dyDescent="0.2">
      <c r="A538" s="2" t="s">
        <v>1083</v>
      </c>
      <c r="B538" s="7" t="s">
        <v>1084</v>
      </c>
      <c r="C538" s="48" t="s">
        <v>1649</v>
      </c>
    </row>
    <row r="539" spans="1:3" x14ac:dyDescent="0.2">
      <c r="A539" s="2" t="s">
        <v>1085</v>
      </c>
      <c r="B539" s="7" t="s">
        <v>1086</v>
      </c>
      <c r="C539" s="48" t="s">
        <v>1649</v>
      </c>
    </row>
    <row r="540" spans="1:3" x14ac:dyDescent="0.2">
      <c r="A540" s="2" t="s">
        <v>1087</v>
      </c>
      <c r="B540" s="7" t="s">
        <v>1088</v>
      </c>
      <c r="C540" s="48" t="s">
        <v>1649</v>
      </c>
    </row>
    <row r="541" spans="1:3" x14ac:dyDescent="0.2">
      <c r="A541" s="2" t="s">
        <v>1089</v>
      </c>
      <c r="B541" s="7" t="s">
        <v>1090</v>
      </c>
      <c r="C541" s="48" t="s">
        <v>1649</v>
      </c>
    </row>
    <row r="542" spans="1:3" x14ac:dyDescent="0.2">
      <c r="A542" s="2" t="s">
        <v>1091</v>
      </c>
      <c r="B542" s="7" t="s">
        <v>1092</v>
      </c>
      <c r="C542" s="48" t="s">
        <v>1649</v>
      </c>
    </row>
    <row r="543" spans="1:3" x14ac:dyDescent="0.2">
      <c r="A543" s="2" t="s">
        <v>1093</v>
      </c>
      <c r="B543" s="7" t="s">
        <v>1094</v>
      </c>
      <c r="C543" s="48" t="s">
        <v>1649</v>
      </c>
    </row>
    <row r="544" spans="1:3" x14ac:dyDescent="0.2">
      <c r="A544" s="2" t="s">
        <v>1095</v>
      </c>
      <c r="B544" s="7" t="s">
        <v>1096</v>
      </c>
      <c r="C544" s="48" t="s">
        <v>1649</v>
      </c>
    </row>
    <row r="545" spans="1:3" x14ac:dyDescent="0.2">
      <c r="A545" s="2" t="s">
        <v>1097</v>
      </c>
      <c r="B545" s="7" t="s">
        <v>1098</v>
      </c>
      <c r="C545" s="48" t="s">
        <v>1649</v>
      </c>
    </row>
    <row r="546" spans="1:3" x14ac:dyDescent="0.2">
      <c r="A546" s="2" t="s">
        <v>1099</v>
      </c>
      <c r="B546" s="7" t="s">
        <v>1100</v>
      </c>
      <c r="C546" s="48" t="s">
        <v>1649</v>
      </c>
    </row>
    <row r="547" spans="1:3" x14ac:dyDescent="0.2">
      <c r="A547" s="2" t="s">
        <v>1101</v>
      </c>
      <c r="B547" s="7" t="s">
        <v>1102</v>
      </c>
      <c r="C547" s="48" t="s">
        <v>1649</v>
      </c>
    </row>
    <row r="548" spans="1:3" x14ac:dyDescent="0.2">
      <c r="A548" s="2" t="s">
        <v>1103</v>
      </c>
      <c r="B548" s="7" t="s">
        <v>1104</v>
      </c>
      <c r="C548" s="48" t="s">
        <v>1649</v>
      </c>
    </row>
    <row r="549" spans="1:3" x14ac:dyDescent="0.2">
      <c r="A549" s="2" t="s">
        <v>1105</v>
      </c>
      <c r="B549" s="7" t="s">
        <v>1106</v>
      </c>
      <c r="C549" s="48" t="s">
        <v>1649</v>
      </c>
    </row>
    <row r="550" spans="1:3" x14ac:dyDescent="0.2">
      <c r="A550" s="2" t="s">
        <v>1107</v>
      </c>
      <c r="B550" s="7" t="s">
        <v>1108</v>
      </c>
      <c r="C550" s="48" t="s">
        <v>1649</v>
      </c>
    </row>
    <row r="551" spans="1:3" x14ac:dyDescent="0.2">
      <c r="A551" s="1" t="s">
        <v>1109</v>
      </c>
      <c r="B551" s="50" t="s">
        <v>1110</v>
      </c>
      <c r="C551" s="48" t="s">
        <v>1649</v>
      </c>
    </row>
    <row r="552" spans="1:3" x14ac:dyDescent="0.2">
      <c r="A552" s="2" t="s">
        <v>1111</v>
      </c>
      <c r="B552" s="7" t="s">
        <v>1112</v>
      </c>
      <c r="C552" s="48" t="s">
        <v>1649</v>
      </c>
    </row>
    <row r="553" spans="1:3" x14ac:dyDescent="0.2">
      <c r="A553" s="2" t="s">
        <v>1113</v>
      </c>
      <c r="B553" s="7" t="s">
        <v>1114</v>
      </c>
      <c r="C553" s="48" t="s">
        <v>1649</v>
      </c>
    </row>
    <row r="554" spans="1:3" x14ac:dyDescent="0.2">
      <c r="A554" s="2" t="s">
        <v>1115</v>
      </c>
      <c r="B554" s="7" t="s">
        <v>1116</v>
      </c>
      <c r="C554" s="48" t="s">
        <v>1649</v>
      </c>
    </row>
    <row r="555" spans="1:3" x14ac:dyDescent="0.2">
      <c r="A555" s="2" t="s">
        <v>1117</v>
      </c>
      <c r="B555" s="7" t="s">
        <v>1118</v>
      </c>
      <c r="C555" s="48" t="s">
        <v>1649</v>
      </c>
    </row>
    <row r="556" spans="1:3" x14ac:dyDescent="0.2">
      <c r="A556" s="2" t="s">
        <v>1119</v>
      </c>
      <c r="B556" s="7" t="s">
        <v>1120</v>
      </c>
      <c r="C556" s="48" t="s">
        <v>1649</v>
      </c>
    </row>
    <row r="557" spans="1:3" x14ac:dyDescent="0.2">
      <c r="A557" s="2" t="s">
        <v>1121</v>
      </c>
      <c r="B557" s="7" t="s">
        <v>1122</v>
      </c>
      <c r="C557" s="48" t="s">
        <v>1649</v>
      </c>
    </row>
    <row r="558" spans="1:3" x14ac:dyDescent="0.2">
      <c r="A558" s="2" t="s">
        <v>1123</v>
      </c>
      <c r="B558" s="7" t="s">
        <v>1124</v>
      </c>
      <c r="C558" s="48" t="s">
        <v>1649</v>
      </c>
    </row>
    <row r="559" spans="1:3" x14ac:dyDescent="0.2">
      <c r="A559" s="2" t="s">
        <v>1125</v>
      </c>
      <c r="B559" s="7" t="s">
        <v>1126</v>
      </c>
      <c r="C559" s="48" t="s">
        <v>1649</v>
      </c>
    </row>
    <row r="560" spans="1:3" x14ac:dyDescent="0.2">
      <c r="A560" s="2" t="s">
        <v>1127</v>
      </c>
      <c r="B560" s="7" t="s">
        <v>1128</v>
      </c>
      <c r="C560" s="48" t="s">
        <v>1649</v>
      </c>
    </row>
    <row r="561" spans="1:3" x14ac:dyDescent="0.2">
      <c r="A561" s="2" t="s">
        <v>1129</v>
      </c>
      <c r="B561" s="7" t="s">
        <v>1130</v>
      </c>
      <c r="C561" s="48" t="s">
        <v>1649</v>
      </c>
    </row>
    <row r="562" spans="1:3" x14ac:dyDescent="0.2">
      <c r="A562" s="2" t="s">
        <v>1131</v>
      </c>
      <c r="B562" s="7" t="s">
        <v>1132</v>
      </c>
      <c r="C562" s="48" t="s">
        <v>1649</v>
      </c>
    </row>
    <row r="563" spans="1:3" x14ac:dyDescent="0.2">
      <c r="A563" s="2" t="s">
        <v>1133</v>
      </c>
      <c r="B563" s="7" t="s">
        <v>1134</v>
      </c>
      <c r="C563" s="48" t="s">
        <v>1649</v>
      </c>
    </row>
    <row r="564" spans="1:3" x14ac:dyDescent="0.2">
      <c r="A564" s="2" t="s">
        <v>1135</v>
      </c>
      <c r="B564" s="7" t="s">
        <v>1136</v>
      </c>
      <c r="C564" s="48" t="s">
        <v>1649</v>
      </c>
    </row>
    <row r="565" spans="1:3" x14ac:dyDescent="0.2">
      <c r="A565" s="2" t="s">
        <v>1137</v>
      </c>
      <c r="B565" s="7" t="s">
        <v>1138</v>
      </c>
      <c r="C565" s="48" t="s">
        <v>1649</v>
      </c>
    </row>
    <row r="566" spans="1:3" x14ac:dyDescent="0.2">
      <c r="A566" s="2" t="s">
        <v>1139</v>
      </c>
      <c r="B566" s="7" t="s">
        <v>1140</v>
      </c>
      <c r="C566" s="48" t="s">
        <v>1649</v>
      </c>
    </row>
    <row r="567" spans="1:3" x14ac:dyDescent="0.2">
      <c r="A567" s="2" t="s">
        <v>1141</v>
      </c>
      <c r="B567" s="7" t="s">
        <v>1142</v>
      </c>
      <c r="C567" s="48" t="s">
        <v>1649</v>
      </c>
    </row>
    <row r="568" spans="1:3" x14ac:dyDescent="0.2">
      <c r="A568" s="2" t="s">
        <v>1143</v>
      </c>
      <c r="B568" s="7" t="s">
        <v>1144</v>
      </c>
      <c r="C568" s="48" t="s">
        <v>1649</v>
      </c>
    </row>
    <row r="569" spans="1:3" x14ac:dyDescent="0.2">
      <c r="A569" s="2" t="s">
        <v>1145</v>
      </c>
      <c r="B569" s="7" t="s">
        <v>1146</v>
      </c>
      <c r="C569" s="48" t="s">
        <v>1649</v>
      </c>
    </row>
    <row r="570" spans="1:3" x14ac:dyDescent="0.2">
      <c r="A570" s="1" t="s">
        <v>1147</v>
      </c>
      <c r="B570" s="50" t="s">
        <v>26</v>
      </c>
      <c r="C570" s="48" t="s">
        <v>1649</v>
      </c>
    </row>
    <row r="571" spans="1:3" x14ac:dyDescent="0.2">
      <c r="A571" s="2" t="s">
        <v>1148</v>
      </c>
      <c r="B571" s="7" t="s">
        <v>1149</v>
      </c>
      <c r="C571" s="48" t="s">
        <v>1649</v>
      </c>
    </row>
    <row r="572" spans="1:3" x14ac:dyDescent="0.2">
      <c r="A572" s="2" t="s">
        <v>1150</v>
      </c>
      <c r="B572" s="7" t="s">
        <v>1151</v>
      </c>
      <c r="C572" s="48" t="s">
        <v>1649</v>
      </c>
    </row>
    <row r="573" spans="1:3" x14ac:dyDescent="0.2">
      <c r="A573" s="2" t="s">
        <v>1152</v>
      </c>
      <c r="B573" s="7" t="s">
        <v>1153</v>
      </c>
      <c r="C573" s="48" t="s">
        <v>1649</v>
      </c>
    </row>
    <row r="574" spans="1:3" x14ac:dyDescent="0.2">
      <c r="A574" s="2" t="s">
        <v>1154</v>
      </c>
      <c r="B574" s="7" t="s">
        <v>1155</v>
      </c>
      <c r="C574" s="48" t="s">
        <v>1649</v>
      </c>
    </row>
    <row r="575" spans="1:3" x14ac:dyDescent="0.2">
      <c r="A575" s="2" t="s">
        <v>1156</v>
      </c>
      <c r="B575" s="7" t="s">
        <v>1157</v>
      </c>
      <c r="C575" s="48" t="s">
        <v>1649</v>
      </c>
    </row>
    <row r="576" spans="1:3" x14ac:dyDescent="0.2">
      <c r="A576" s="2" t="s">
        <v>1158</v>
      </c>
      <c r="B576" s="7" t="s">
        <v>1159</v>
      </c>
      <c r="C576" s="48" t="s">
        <v>1649</v>
      </c>
    </row>
    <row r="577" spans="1:3" x14ac:dyDescent="0.2">
      <c r="A577" s="2" t="s">
        <v>1160</v>
      </c>
      <c r="B577" s="7" t="s">
        <v>1161</v>
      </c>
      <c r="C577" s="48" t="s">
        <v>1649</v>
      </c>
    </row>
    <row r="578" spans="1:3" x14ac:dyDescent="0.2">
      <c r="A578" s="2" t="s">
        <v>1160</v>
      </c>
      <c r="B578" s="7" t="s">
        <v>1162</v>
      </c>
      <c r="C578" s="48" t="s">
        <v>1649</v>
      </c>
    </row>
    <row r="579" spans="1:3" x14ac:dyDescent="0.2">
      <c r="A579" s="2" t="s">
        <v>1163</v>
      </c>
      <c r="B579" s="7" t="s">
        <v>1164</v>
      </c>
      <c r="C579" s="48" t="s">
        <v>1649</v>
      </c>
    </row>
    <row r="580" spans="1:3" x14ac:dyDescent="0.2">
      <c r="A580" s="1" t="s">
        <v>1165</v>
      </c>
      <c r="B580" s="50" t="s">
        <v>1166</v>
      </c>
      <c r="C580" s="48" t="s">
        <v>1649</v>
      </c>
    </row>
    <row r="581" spans="1:3" x14ac:dyDescent="0.2">
      <c r="A581" s="2" t="s">
        <v>1167</v>
      </c>
      <c r="B581" s="7" t="s">
        <v>1168</v>
      </c>
      <c r="C581" s="48" t="s">
        <v>1649</v>
      </c>
    </row>
    <row r="582" spans="1:3" x14ac:dyDescent="0.2">
      <c r="A582" s="2" t="s">
        <v>1169</v>
      </c>
      <c r="B582" s="7" t="s">
        <v>1170</v>
      </c>
      <c r="C582" s="48" t="s">
        <v>1649</v>
      </c>
    </row>
    <row r="583" spans="1:3" x14ac:dyDescent="0.2">
      <c r="A583" s="3" t="s">
        <v>1171</v>
      </c>
      <c r="B583" s="8" t="s">
        <v>1172</v>
      </c>
      <c r="C583" s="48" t="s">
        <v>1650</v>
      </c>
    </row>
    <row r="584" spans="1:3" x14ac:dyDescent="0.2">
      <c r="A584" s="3" t="s">
        <v>1173</v>
      </c>
      <c r="B584" s="8" t="s">
        <v>1174</v>
      </c>
      <c r="C584" s="48" t="s">
        <v>1650</v>
      </c>
    </row>
    <row r="585" spans="1:3" x14ac:dyDescent="0.2">
      <c r="A585" s="3" t="s">
        <v>1175</v>
      </c>
      <c r="B585" s="8" t="s">
        <v>1176</v>
      </c>
      <c r="C585" s="48" t="s">
        <v>1650</v>
      </c>
    </row>
    <row r="586" spans="1:3" x14ac:dyDescent="0.2">
      <c r="A586" s="3" t="s">
        <v>1177</v>
      </c>
      <c r="B586" s="8" t="s">
        <v>1178</v>
      </c>
      <c r="C586" s="48" t="s">
        <v>1650</v>
      </c>
    </row>
    <row r="587" spans="1:3" x14ac:dyDescent="0.2">
      <c r="A587" s="3" t="s">
        <v>1179</v>
      </c>
      <c r="B587" s="8" t="s">
        <v>1180</v>
      </c>
      <c r="C587" s="48" t="s">
        <v>1650</v>
      </c>
    </row>
    <row r="588" spans="1:3" x14ac:dyDescent="0.2">
      <c r="A588" s="3" t="s">
        <v>1181</v>
      </c>
      <c r="B588" s="8" t="s">
        <v>1182</v>
      </c>
      <c r="C588" s="48" t="s">
        <v>1650</v>
      </c>
    </row>
    <row r="589" spans="1:3" x14ac:dyDescent="0.2">
      <c r="A589" s="3" t="s">
        <v>1183</v>
      </c>
      <c r="B589" s="8" t="s">
        <v>1184</v>
      </c>
      <c r="C589" s="48" t="s">
        <v>1650</v>
      </c>
    </row>
    <row r="590" spans="1:3" x14ac:dyDescent="0.2">
      <c r="A590" s="3" t="s">
        <v>1185</v>
      </c>
      <c r="B590" s="8" t="s">
        <v>1186</v>
      </c>
      <c r="C590" s="48" t="s">
        <v>1650</v>
      </c>
    </row>
    <row r="591" spans="1:3" x14ac:dyDescent="0.2">
      <c r="A591" s="3" t="s">
        <v>1187</v>
      </c>
      <c r="B591" s="8" t="s">
        <v>1188</v>
      </c>
      <c r="C591" s="48" t="s">
        <v>1650</v>
      </c>
    </row>
    <row r="592" spans="1:3" x14ac:dyDescent="0.2">
      <c r="A592" s="3" t="s">
        <v>1189</v>
      </c>
      <c r="B592" s="8" t="s">
        <v>1190</v>
      </c>
      <c r="C592" s="48" t="s">
        <v>1650</v>
      </c>
    </row>
    <row r="593" spans="1:3" x14ac:dyDescent="0.2">
      <c r="A593" s="3" t="s">
        <v>1191</v>
      </c>
      <c r="B593" s="8" t="s">
        <v>1192</v>
      </c>
      <c r="C593" s="48" t="s">
        <v>1650</v>
      </c>
    </row>
    <row r="594" spans="1:3" x14ac:dyDescent="0.2">
      <c r="A594" s="3" t="s">
        <v>1193</v>
      </c>
      <c r="B594" s="8" t="s">
        <v>1194</v>
      </c>
      <c r="C594" s="48" t="s">
        <v>1650</v>
      </c>
    </row>
    <row r="595" spans="1:3" x14ac:dyDescent="0.2">
      <c r="A595" s="3" t="s">
        <v>1195</v>
      </c>
      <c r="B595" s="8" t="s">
        <v>1196</v>
      </c>
      <c r="C595" s="48" t="s">
        <v>1650</v>
      </c>
    </row>
    <row r="596" spans="1:3" x14ac:dyDescent="0.2">
      <c r="A596" s="3" t="s">
        <v>1197</v>
      </c>
      <c r="B596" s="8" t="s">
        <v>1198</v>
      </c>
      <c r="C596" s="48" t="s">
        <v>1650</v>
      </c>
    </row>
    <row r="597" spans="1:3" x14ac:dyDescent="0.2">
      <c r="A597" s="2" t="s">
        <v>1199</v>
      </c>
      <c r="B597" s="7" t="s">
        <v>1200</v>
      </c>
      <c r="C597" s="48" t="s">
        <v>1649</v>
      </c>
    </row>
    <row r="598" spans="1:3" x14ac:dyDescent="0.2">
      <c r="A598" s="2" t="s">
        <v>1201</v>
      </c>
      <c r="B598" s="7" t="s">
        <v>1202</v>
      </c>
      <c r="C598" s="48" t="s">
        <v>1649</v>
      </c>
    </row>
    <row r="599" spans="1:3" x14ac:dyDescent="0.2">
      <c r="A599" s="11" t="s">
        <v>1203</v>
      </c>
      <c r="B599" s="49" t="s">
        <v>1204</v>
      </c>
      <c r="C599" s="48" t="s">
        <v>1649</v>
      </c>
    </row>
    <row r="600" spans="1:3" x14ac:dyDescent="0.2">
      <c r="A600" s="1" t="s">
        <v>1205</v>
      </c>
      <c r="B600" s="50" t="s">
        <v>1206</v>
      </c>
      <c r="C600" s="48" t="s">
        <v>1649</v>
      </c>
    </row>
    <row r="601" spans="1:3" x14ac:dyDescent="0.2">
      <c r="A601" s="2" t="s">
        <v>1207</v>
      </c>
      <c r="B601" s="7" t="s">
        <v>1208</v>
      </c>
      <c r="C601" s="48" t="s">
        <v>1649</v>
      </c>
    </row>
    <row r="602" spans="1:3" x14ac:dyDescent="0.2">
      <c r="A602" s="2" t="s">
        <v>1209</v>
      </c>
      <c r="B602" s="7" t="s">
        <v>1210</v>
      </c>
      <c r="C602" s="48" t="s">
        <v>1649</v>
      </c>
    </row>
    <row r="603" spans="1:3" x14ac:dyDescent="0.2">
      <c r="A603" s="2" t="s">
        <v>1211</v>
      </c>
      <c r="B603" s="7" t="s">
        <v>1212</v>
      </c>
      <c r="C603" s="48" t="s">
        <v>1649</v>
      </c>
    </row>
    <row r="604" spans="1:3" x14ac:dyDescent="0.2">
      <c r="A604" s="2" t="s">
        <v>1213</v>
      </c>
      <c r="B604" s="7" t="s">
        <v>1214</v>
      </c>
      <c r="C604" s="48" t="s">
        <v>1649</v>
      </c>
    </row>
    <row r="605" spans="1:3" x14ac:dyDescent="0.2">
      <c r="A605" s="2" t="s">
        <v>1215</v>
      </c>
      <c r="B605" s="7" t="s">
        <v>1216</v>
      </c>
      <c r="C605" s="48" t="s">
        <v>1649</v>
      </c>
    </row>
    <row r="606" spans="1:3" x14ac:dyDescent="0.2">
      <c r="A606" s="2" t="s">
        <v>1217</v>
      </c>
      <c r="B606" s="7" t="s">
        <v>1218</v>
      </c>
      <c r="C606" s="48" t="s">
        <v>1649</v>
      </c>
    </row>
    <row r="607" spans="1:3" x14ac:dyDescent="0.2">
      <c r="A607" s="2" t="s">
        <v>1219</v>
      </c>
      <c r="B607" s="7" t="s">
        <v>1220</v>
      </c>
      <c r="C607" s="48" t="s">
        <v>1649</v>
      </c>
    </row>
    <row r="608" spans="1:3" x14ac:dyDescent="0.2">
      <c r="A608" s="2" t="s">
        <v>1221</v>
      </c>
      <c r="B608" s="7" t="s">
        <v>1222</v>
      </c>
      <c r="C608" s="48" t="s">
        <v>1649</v>
      </c>
    </row>
    <row r="609" spans="1:3" x14ac:dyDescent="0.2">
      <c r="A609" s="2" t="s">
        <v>1223</v>
      </c>
      <c r="B609" s="7" t="s">
        <v>1224</v>
      </c>
      <c r="C609" s="48" t="s">
        <v>1649</v>
      </c>
    </row>
    <row r="610" spans="1:3" x14ac:dyDescent="0.2">
      <c r="A610" s="2" t="s">
        <v>1225</v>
      </c>
      <c r="B610" s="7" t="s">
        <v>1226</v>
      </c>
      <c r="C610" s="48" t="s">
        <v>1649</v>
      </c>
    </row>
    <row r="611" spans="1:3" x14ac:dyDescent="0.2">
      <c r="A611" s="2" t="s">
        <v>1227</v>
      </c>
      <c r="B611" s="7" t="s">
        <v>1228</v>
      </c>
      <c r="C611" s="48" t="s">
        <v>1649</v>
      </c>
    </row>
    <row r="612" spans="1:3" ht="23.6" x14ac:dyDescent="0.2">
      <c r="A612" s="2" t="s">
        <v>1229</v>
      </c>
      <c r="B612" s="7" t="s">
        <v>1230</v>
      </c>
      <c r="C612" s="48" t="s">
        <v>1649</v>
      </c>
    </row>
    <row r="613" spans="1:3" ht="23.6" x14ac:dyDescent="0.2">
      <c r="A613" s="2" t="s">
        <v>1231</v>
      </c>
      <c r="B613" s="7" t="s">
        <v>1232</v>
      </c>
      <c r="C613" s="48" t="s">
        <v>1649</v>
      </c>
    </row>
    <row r="614" spans="1:3" x14ac:dyDescent="0.2">
      <c r="A614" s="2" t="s">
        <v>1233</v>
      </c>
      <c r="B614" s="7" t="s">
        <v>1234</v>
      </c>
      <c r="C614" s="48" t="s">
        <v>1649</v>
      </c>
    </row>
    <row r="615" spans="1:3" x14ac:dyDescent="0.2">
      <c r="A615" s="2" t="s">
        <v>1235</v>
      </c>
      <c r="B615" s="7" t="s">
        <v>1236</v>
      </c>
      <c r="C615" s="48" t="s">
        <v>1649</v>
      </c>
    </row>
    <row r="616" spans="1:3" x14ac:dyDescent="0.2">
      <c r="A616" s="2" t="s">
        <v>1237</v>
      </c>
      <c r="B616" s="7" t="s">
        <v>1238</v>
      </c>
      <c r="C616" s="48" t="s">
        <v>1649</v>
      </c>
    </row>
    <row r="617" spans="1:3" x14ac:dyDescent="0.2">
      <c r="A617" s="2" t="s">
        <v>1239</v>
      </c>
      <c r="B617" s="7" t="s">
        <v>1240</v>
      </c>
      <c r="C617" s="48" t="s">
        <v>1649</v>
      </c>
    </row>
    <row r="618" spans="1:3" x14ac:dyDescent="0.2">
      <c r="A618" s="2" t="s">
        <v>1241</v>
      </c>
      <c r="B618" s="7" t="s">
        <v>1242</v>
      </c>
      <c r="C618" s="48" t="s">
        <v>1649</v>
      </c>
    </row>
    <row r="619" spans="1:3" x14ac:dyDescent="0.2">
      <c r="A619" s="2" t="s">
        <v>1243</v>
      </c>
      <c r="B619" s="7" t="s">
        <v>1244</v>
      </c>
      <c r="C619" s="48" t="s">
        <v>1649</v>
      </c>
    </row>
    <row r="620" spans="1:3" x14ac:dyDescent="0.2">
      <c r="A620" s="2" t="s">
        <v>1245</v>
      </c>
      <c r="B620" s="7" t="s">
        <v>1246</v>
      </c>
      <c r="C620" s="48" t="s">
        <v>1649</v>
      </c>
    </row>
    <row r="621" spans="1:3" x14ac:dyDescent="0.2">
      <c r="A621" s="2" t="s">
        <v>1247</v>
      </c>
      <c r="B621" s="7" t="s">
        <v>1248</v>
      </c>
      <c r="C621" s="48" t="s">
        <v>1649</v>
      </c>
    </row>
    <row r="622" spans="1:3" x14ac:dyDescent="0.2">
      <c r="A622" s="2" t="s">
        <v>1249</v>
      </c>
      <c r="B622" s="7" t="s">
        <v>1250</v>
      </c>
      <c r="C622" s="48" t="s">
        <v>1649</v>
      </c>
    </row>
    <row r="623" spans="1:3" x14ac:dyDescent="0.2">
      <c r="A623" s="2" t="s">
        <v>1251</v>
      </c>
      <c r="B623" s="7" t="s">
        <v>1252</v>
      </c>
      <c r="C623" s="48" t="s">
        <v>1649</v>
      </c>
    </row>
    <row r="624" spans="1:3" x14ac:dyDescent="0.2">
      <c r="A624" s="1" t="s">
        <v>1253</v>
      </c>
      <c r="B624" s="50" t="s">
        <v>27</v>
      </c>
      <c r="C624" s="48" t="s">
        <v>1649</v>
      </c>
    </row>
    <row r="625" spans="1:3" x14ac:dyDescent="0.2">
      <c r="A625" s="2" t="s">
        <v>1254</v>
      </c>
      <c r="B625" s="7" t="s">
        <v>1208</v>
      </c>
      <c r="C625" s="48" t="s">
        <v>1649</v>
      </c>
    </row>
    <row r="626" spans="1:3" x14ac:dyDescent="0.2">
      <c r="A626" s="2" t="s">
        <v>1255</v>
      </c>
      <c r="B626" s="7" t="s">
        <v>1210</v>
      </c>
      <c r="C626" s="48" t="s">
        <v>1649</v>
      </c>
    </row>
    <row r="627" spans="1:3" x14ac:dyDescent="0.2">
      <c r="A627" s="2" t="s">
        <v>1256</v>
      </c>
      <c r="B627" s="7" t="s">
        <v>1212</v>
      </c>
      <c r="C627" s="48" t="s">
        <v>1649</v>
      </c>
    </row>
    <row r="628" spans="1:3" x14ac:dyDescent="0.2">
      <c r="A628" s="2" t="s">
        <v>1257</v>
      </c>
      <c r="B628" s="7" t="s">
        <v>1214</v>
      </c>
      <c r="C628" s="48" t="s">
        <v>1649</v>
      </c>
    </row>
    <row r="629" spans="1:3" x14ac:dyDescent="0.2">
      <c r="A629" s="2" t="s">
        <v>1258</v>
      </c>
      <c r="B629" s="7" t="s">
        <v>1216</v>
      </c>
      <c r="C629" s="48" t="s">
        <v>1649</v>
      </c>
    </row>
    <row r="630" spans="1:3" x14ac:dyDescent="0.2">
      <c r="A630" s="2" t="s">
        <v>1259</v>
      </c>
      <c r="B630" s="7" t="s">
        <v>1218</v>
      </c>
      <c r="C630" s="48" t="s">
        <v>1649</v>
      </c>
    </row>
    <row r="631" spans="1:3" x14ac:dyDescent="0.2">
      <c r="A631" s="2" t="s">
        <v>1260</v>
      </c>
      <c r="B631" s="7" t="s">
        <v>1220</v>
      </c>
      <c r="C631" s="48" t="s">
        <v>1649</v>
      </c>
    </row>
    <row r="632" spans="1:3" x14ac:dyDescent="0.2">
      <c r="A632" s="2" t="s">
        <v>1261</v>
      </c>
      <c r="B632" s="7" t="s">
        <v>1222</v>
      </c>
      <c r="C632" s="48" t="s">
        <v>1649</v>
      </c>
    </row>
    <row r="633" spans="1:3" x14ac:dyDescent="0.2">
      <c r="A633" s="2" t="s">
        <v>1262</v>
      </c>
      <c r="B633" s="7" t="s">
        <v>1224</v>
      </c>
      <c r="C633" s="48" t="s">
        <v>1649</v>
      </c>
    </row>
    <row r="634" spans="1:3" x14ac:dyDescent="0.2">
      <c r="A634" s="2" t="s">
        <v>1263</v>
      </c>
      <c r="B634" s="7" t="s">
        <v>1226</v>
      </c>
      <c r="C634" s="48" t="s">
        <v>1649</v>
      </c>
    </row>
    <row r="635" spans="1:3" x14ac:dyDescent="0.2">
      <c r="A635" s="2" t="s">
        <v>1264</v>
      </c>
      <c r="B635" s="7" t="s">
        <v>1228</v>
      </c>
      <c r="C635" s="48" t="s">
        <v>1649</v>
      </c>
    </row>
    <row r="636" spans="1:3" ht="23.6" x14ac:dyDescent="0.2">
      <c r="A636" s="2" t="s">
        <v>1265</v>
      </c>
      <c r="B636" s="7" t="s">
        <v>1230</v>
      </c>
      <c r="C636" s="48" t="s">
        <v>1649</v>
      </c>
    </row>
    <row r="637" spans="1:3" ht="23.6" x14ac:dyDescent="0.2">
      <c r="A637" s="2" t="s">
        <v>1266</v>
      </c>
      <c r="B637" s="7" t="s">
        <v>1232</v>
      </c>
      <c r="C637" s="48" t="s">
        <v>1649</v>
      </c>
    </row>
    <row r="638" spans="1:3" x14ac:dyDescent="0.2">
      <c r="A638" s="2" t="s">
        <v>1267</v>
      </c>
      <c r="B638" s="7" t="s">
        <v>1234</v>
      </c>
      <c r="C638" s="48" t="s">
        <v>1649</v>
      </c>
    </row>
    <row r="639" spans="1:3" x14ac:dyDescent="0.2">
      <c r="A639" s="2" t="s">
        <v>1268</v>
      </c>
      <c r="B639" s="7" t="s">
        <v>1236</v>
      </c>
      <c r="C639" s="48" t="s">
        <v>1649</v>
      </c>
    </row>
    <row r="640" spans="1:3" x14ac:dyDescent="0.2">
      <c r="A640" s="2" t="s">
        <v>1269</v>
      </c>
      <c r="B640" s="7" t="s">
        <v>1238</v>
      </c>
      <c r="C640" s="48" t="s">
        <v>1649</v>
      </c>
    </row>
    <row r="641" spans="1:3" x14ac:dyDescent="0.2">
      <c r="A641" s="2" t="s">
        <v>1270</v>
      </c>
      <c r="B641" s="7" t="s">
        <v>1240</v>
      </c>
      <c r="C641" s="48" t="s">
        <v>1649</v>
      </c>
    </row>
    <row r="642" spans="1:3" x14ac:dyDescent="0.2">
      <c r="A642" s="2" t="s">
        <v>1271</v>
      </c>
      <c r="B642" s="7" t="s">
        <v>1242</v>
      </c>
      <c r="C642" s="48" t="s">
        <v>1649</v>
      </c>
    </row>
    <row r="643" spans="1:3" x14ac:dyDescent="0.2">
      <c r="A643" s="2" t="s">
        <v>1272</v>
      </c>
      <c r="B643" s="7" t="s">
        <v>1244</v>
      </c>
      <c r="C643" s="48" t="s">
        <v>1649</v>
      </c>
    </row>
    <row r="644" spans="1:3" x14ac:dyDescent="0.2">
      <c r="A644" s="2" t="s">
        <v>1273</v>
      </c>
      <c r="B644" s="7" t="s">
        <v>1246</v>
      </c>
      <c r="C644" s="48" t="s">
        <v>1649</v>
      </c>
    </row>
    <row r="645" spans="1:3" x14ac:dyDescent="0.2">
      <c r="A645" s="2" t="s">
        <v>1274</v>
      </c>
      <c r="B645" s="7" t="s">
        <v>1248</v>
      </c>
      <c r="C645" s="48" t="s">
        <v>1649</v>
      </c>
    </row>
    <row r="646" spans="1:3" x14ac:dyDescent="0.2">
      <c r="A646" s="2" t="s">
        <v>1275</v>
      </c>
      <c r="B646" s="7" t="s">
        <v>1250</v>
      </c>
      <c r="C646" s="48" t="s">
        <v>1649</v>
      </c>
    </row>
    <row r="647" spans="1:3" x14ac:dyDescent="0.2">
      <c r="A647" s="2" t="s">
        <v>1276</v>
      </c>
      <c r="B647" s="7" t="s">
        <v>1252</v>
      </c>
      <c r="C647" s="48" t="s">
        <v>1649</v>
      </c>
    </row>
    <row r="648" spans="1:3" x14ac:dyDescent="0.2">
      <c r="A648" s="1" t="s">
        <v>1277</v>
      </c>
      <c r="B648" s="50" t="s">
        <v>1278</v>
      </c>
      <c r="C648" s="48" t="s">
        <v>1649</v>
      </c>
    </row>
    <row r="649" spans="1:3" ht="23.6" x14ac:dyDescent="0.2">
      <c r="A649" s="2" t="s">
        <v>1279</v>
      </c>
      <c r="B649" s="7" t="s">
        <v>1280</v>
      </c>
      <c r="C649" s="48" t="s">
        <v>1649</v>
      </c>
    </row>
    <row r="650" spans="1:3" ht="23.6" x14ac:dyDescent="0.2">
      <c r="A650" s="2" t="s">
        <v>1281</v>
      </c>
      <c r="B650" s="7" t="s">
        <v>1282</v>
      </c>
      <c r="C650" s="48" t="s">
        <v>1649</v>
      </c>
    </row>
    <row r="651" spans="1:3" x14ac:dyDescent="0.2">
      <c r="A651" s="2" t="s">
        <v>1283</v>
      </c>
      <c r="B651" s="7" t="s">
        <v>1284</v>
      </c>
      <c r="C651" s="48" t="s">
        <v>1649</v>
      </c>
    </row>
    <row r="652" spans="1:3" x14ac:dyDescent="0.2">
      <c r="A652" s="2" t="s">
        <v>1285</v>
      </c>
      <c r="B652" s="7" t="s">
        <v>1286</v>
      </c>
      <c r="C652" s="48" t="s">
        <v>1649</v>
      </c>
    </row>
    <row r="653" spans="1:3" x14ac:dyDescent="0.2">
      <c r="A653" s="2" t="s">
        <v>1287</v>
      </c>
      <c r="B653" s="7" t="s">
        <v>1288</v>
      </c>
      <c r="C653" s="48" t="s">
        <v>1649</v>
      </c>
    </row>
    <row r="654" spans="1:3" x14ac:dyDescent="0.2">
      <c r="A654" s="2" t="s">
        <v>1289</v>
      </c>
      <c r="B654" s="7" t="s">
        <v>1290</v>
      </c>
      <c r="C654" s="48" t="s">
        <v>1649</v>
      </c>
    </row>
    <row r="655" spans="1:3" x14ac:dyDescent="0.2">
      <c r="A655" s="2" t="s">
        <v>1291</v>
      </c>
      <c r="B655" s="7" t="s">
        <v>1292</v>
      </c>
      <c r="C655" s="48" t="s">
        <v>1649</v>
      </c>
    </row>
    <row r="656" spans="1:3" x14ac:dyDescent="0.2">
      <c r="A656" s="2" t="s">
        <v>1293</v>
      </c>
      <c r="B656" s="7" t="s">
        <v>1294</v>
      </c>
      <c r="C656" s="48" t="s">
        <v>1649</v>
      </c>
    </row>
    <row r="657" spans="1:3" x14ac:dyDescent="0.2">
      <c r="A657" s="2" t="s">
        <v>1295</v>
      </c>
      <c r="B657" s="7" t="s">
        <v>1296</v>
      </c>
      <c r="C657" s="48" t="s">
        <v>1649</v>
      </c>
    </row>
    <row r="658" spans="1:3" x14ac:dyDescent="0.2">
      <c r="A658" s="2" t="s">
        <v>1297</v>
      </c>
      <c r="B658" s="7" t="s">
        <v>1298</v>
      </c>
      <c r="C658" s="48" t="s">
        <v>1649</v>
      </c>
    </row>
    <row r="659" spans="1:3" x14ac:dyDescent="0.2">
      <c r="A659" s="2" t="s">
        <v>1299</v>
      </c>
      <c r="B659" s="7" t="s">
        <v>1300</v>
      </c>
      <c r="C659" s="48" t="s">
        <v>1649</v>
      </c>
    </row>
    <row r="660" spans="1:3" x14ac:dyDescent="0.2">
      <c r="A660" s="2" t="s">
        <v>1301</v>
      </c>
      <c r="B660" s="7" t="s">
        <v>1302</v>
      </c>
      <c r="C660" s="48" t="s">
        <v>1649</v>
      </c>
    </row>
    <row r="661" spans="1:3" x14ac:dyDescent="0.2">
      <c r="A661" s="11" t="s">
        <v>1303</v>
      </c>
      <c r="B661" s="49" t="s">
        <v>28</v>
      </c>
      <c r="C661" s="48" t="s">
        <v>1649</v>
      </c>
    </row>
    <row r="662" spans="1:3" x14ac:dyDescent="0.2">
      <c r="A662" s="4" t="s">
        <v>1304</v>
      </c>
      <c r="B662" s="51" t="s">
        <v>1305</v>
      </c>
      <c r="C662" s="48" t="s">
        <v>1650</v>
      </c>
    </row>
    <row r="663" spans="1:3" ht="23.6" x14ac:dyDescent="0.2">
      <c r="A663" s="3" t="s">
        <v>1306</v>
      </c>
      <c r="B663" s="8" t="s">
        <v>1307</v>
      </c>
      <c r="C663" s="48" t="s">
        <v>1650</v>
      </c>
    </row>
    <row r="664" spans="1:3" ht="23.6" x14ac:dyDescent="0.2">
      <c r="A664" s="3" t="s">
        <v>1308</v>
      </c>
      <c r="B664" s="8" t="s">
        <v>1309</v>
      </c>
      <c r="C664" s="48" t="s">
        <v>1650</v>
      </c>
    </row>
    <row r="665" spans="1:3" ht="23.6" x14ac:dyDescent="0.2">
      <c r="A665" s="3" t="s">
        <v>1310</v>
      </c>
      <c r="B665" s="8" t="s">
        <v>1311</v>
      </c>
      <c r="C665" s="48" t="s">
        <v>1650</v>
      </c>
    </row>
    <row r="666" spans="1:3" ht="23.6" x14ac:dyDescent="0.2">
      <c r="A666" s="3" t="s">
        <v>1312</v>
      </c>
      <c r="B666" s="8" t="s">
        <v>1313</v>
      </c>
      <c r="C666" s="48" t="s">
        <v>1650</v>
      </c>
    </row>
    <row r="667" spans="1:3" x14ac:dyDescent="0.2">
      <c r="A667" s="4" t="s">
        <v>1314</v>
      </c>
      <c r="B667" s="51" t="s">
        <v>1315</v>
      </c>
      <c r="C667" s="48" t="s">
        <v>1650</v>
      </c>
    </row>
    <row r="668" spans="1:3" ht="23.6" x14ac:dyDescent="0.2">
      <c r="A668" s="3" t="s">
        <v>1316</v>
      </c>
      <c r="B668" s="8" t="s">
        <v>1317</v>
      </c>
      <c r="C668" s="48" t="s">
        <v>1650</v>
      </c>
    </row>
    <row r="669" spans="1:3" ht="23.6" x14ac:dyDescent="0.2">
      <c r="A669" s="3" t="s">
        <v>1318</v>
      </c>
      <c r="B669" s="8" t="s">
        <v>1319</v>
      </c>
      <c r="C669" s="48" t="s">
        <v>1650</v>
      </c>
    </row>
    <row r="670" spans="1:3" ht="23.6" x14ac:dyDescent="0.2">
      <c r="A670" s="3" t="s">
        <v>1320</v>
      </c>
      <c r="B670" s="8" t="s">
        <v>1321</v>
      </c>
      <c r="C670" s="48" t="s">
        <v>1650</v>
      </c>
    </row>
    <row r="671" spans="1:3" ht="23.6" x14ac:dyDescent="0.2">
      <c r="A671" s="3" t="s">
        <v>1322</v>
      </c>
      <c r="B671" s="8" t="s">
        <v>1323</v>
      </c>
      <c r="C671" s="48" t="s">
        <v>1650</v>
      </c>
    </row>
    <row r="672" spans="1:3" ht="23.6" x14ac:dyDescent="0.2">
      <c r="A672" s="3" t="s">
        <v>1324</v>
      </c>
      <c r="B672" s="8" t="s">
        <v>1325</v>
      </c>
      <c r="C672" s="48" t="s">
        <v>1650</v>
      </c>
    </row>
    <row r="673" spans="1:3" ht="23.6" x14ac:dyDescent="0.2">
      <c r="A673" s="3" t="s">
        <v>1326</v>
      </c>
      <c r="B673" s="8" t="s">
        <v>1327</v>
      </c>
      <c r="C673" s="48" t="s">
        <v>1650</v>
      </c>
    </row>
    <row r="674" spans="1:3" x14ac:dyDescent="0.2">
      <c r="A674" s="3" t="s">
        <v>1328</v>
      </c>
      <c r="B674" s="8" t="s">
        <v>1329</v>
      </c>
      <c r="C674" s="48" t="s">
        <v>1650</v>
      </c>
    </row>
    <row r="675" spans="1:3" x14ac:dyDescent="0.2">
      <c r="A675" s="3" t="s">
        <v>1330</v>
      </c>
      <c r="B675" s="8" t="s">
        <v>1331</v>
      </c>
      <c r="C675" s="48" t="s">
        <v>1650</v>
      </c>
    </row>
    <row r="676" spans="1:3" ht="23.6" x14ac:dyDescent="0.2">
      <c r="A676" s="3" t="s">
        <v>1332</v>
      </c>
      <c r="B676" s="8" t="s">
        <v>1333</v>
      </c>
      <c r="C676" s="48" t="s">
        <v>1650</v>
      </c>
    </row>
    <row r="677" spans="1:3" ht="23.6" x14ac:dyDescent="0.2">
      <c r="A677" s="3" t="s">
        <v>1334</v>
      </c>
      <c r="B677" s="8" t="s">
        <v>1335</v>
      </c>
      <c r="C677" s="48" t="s">
        <v>1650</v>
      </c>
    </row>
    <row r="678" spans="1:3" x14ac:dyDescent="0.2">
      <c r="A678" s="3" t="s">
        <v>1336</v>
      </c>
      <c r="B678" s="8" t="s">
        <v>1337</v>
      </c>
      <c r="C678" s="48" t="s">
        <v>1650</v>
      </c>
    </row>
    <row r="679" spans="1:3" x14ac:dyDescent="0.2">
      <c r="A679" s="3" t="s">
        <v>1338</v>
      </c>
      <c r="B679" s="8" t="s">
        <v>1339</v>
      </c>
      <c r="C679" s="48" t="s">
        <v>1650</v>
      </c>
    </row>
    <row r="680" spans="1:3" x14ac:dyDescent="0.2">
      <c r="A680" s="3" t="s">
        <v>1340</v>
      </c>
      <c r="B680" s="8" t="s">
        <v>1341</v>
      </c>
      <c r="C680" s="48" t="s">
        <v>1650</v>
      </c>
    </row>
    <row r="681" spans="1:3" x14ac:dyDescent="0.2">
      <c r="A681" s="3" t="s">
        <v>1342</v>
      </c>
      <c r="B681" s="8" t="s">
        <v>1343</v>
      </c>
      <c r="C681" s="48" t="s">
        <v>1650</v>
      </c>
    </row>
    <row r="682" spans="1:3" x14ac:dyDescent="0.2">
      <c r="A682" s="3" t="s">
        <v>1344</v>
      </c>
      <c r="B682" s="8" t="s">
        <v>1345</v>
      </c>
      <c r="C682" s="48" t="s">
        <v>1650</v>
      </c>
    </row>
    <row r="683" spans="1:3" x14ac:dyDescent="0.2">
      <c r="A683" s="3" t="s">
        <v>1346</v>
      </c>
      <c r="B683" s="8" t="s">
        <v>1347</v>
      </c>
      <c r="C683" s="48" t="s">
        <v>1650</v>
      </c>
    </row>
    <row r="684" spans="1:3" x14ac:dyDescent="0.2">
      <c r="A684" s="3" t="s">
        <v>1348</v>
      </c>
      <c r="B684" s="8" t="s">
        <v>1349</v>
      </c>
      <c r="C684" s="48" t="s">
        <v>1650</v>
      </c>
    </row>
    <row r="685" spans="1:3" x14ac:dyDescent="0.2">
      <c r="A685" s="3" t="s">
        <v>1350</v>
      </c>
      <c r="B685" s="8" t="s">
        <v>1351</v>
      </c>
      <c r="C685" s="48" t="s">
        <v>1650</v>
      </c>
    </row>
    <row r="686" spans="1:3" x14ac:dyDescent="0.2">
      <c r="A686" s="4" t="s">
        <v>1352</v>
      </c>
      <c r="B686" s="51" t="s">
        <v>29</v>
      </c>
      <c r="C686" s="48" t="s">
        <v>1650</v>
      </c>
    </row>
    <row r="687" spans="1:3" x14ac:dyDescent="0.2">
      <c r="A687" s="3" t="s">
        <v>1353</v>
      </c>
      <c r="B687" s="8" t="s">
        <v>1354</v>
      </c>
      <c r="C687" s="48" t="s">
        <v>1650</v>
      </c>
    </row>
    <row r="688" spans="1:3" x14ac:dyDescent="0.2">
      <c r="A688" s="3" t="s">
        <v>1355</v>
      </c>
      <c r="B688" s="8" t="s">
        <v>1356</v>
      </c>
      <c r="C688" s="48" t="s">
        <v>1650</v>
      </c>
    </row>
    <row r="689" spans="1:3" x14ac:dyDescent="0.2">
      <c r="A689" s="3" t="s">
        <v>1357</v>
      </c>
      <c r="B689" s="8" t="s">
        <v>1358</v>
      </c>
      <c r="C689" s="48" t="s">
        <v>1650</v>
      </c>
    </row>
    <row r="690" spans="1:3" x14ac:dyDescent="0.2">
      <c r="A690" s="3" t="s">
        <v>1359</v>
      </c>
      <c r="B690" s="8" t="s">
        <v>1360</v>
      </c>
      <c r="C690" s="48" t="s">
        <v>1650</v>
      </c>
    </row>
    <row r="691" spans="1:3" x14ac:dyDescent="0.2">
      <c r="A691" s="3" t="s">
        <v>1361</v>
      </c>
      <c r="B691" s="8" t="s">
        <v>1362</v>
      </c>
      <c r="C691" s="48" t="s">
        <v>1650</v>
      </c>
    </row>
    <row r="692" spans="1:3" x14ac:dyDescent="0.2">
      <c r="A692" s="3" t="s">
        <v>1363</v>
      </c>
      <c r="B692" s="8" t="s">
        <v>1364</v>
      </c>
      <c r="C692" s="48" t="s">
        <v>1650</v>
      </c>
    </row>
    <row r="693" spans="1:3" x14ac:dyDescent="0.2">
      <c r="A693" s="3" t="s">
        <v>1365</v>
      </c>
      <c r="B693" s="8" t="s">
        <v>1366</v>
      </c>
      <c r="C693" s="48" t="s">
        <v>1650</v>
      </c>
    </row>
    <row r="694" spans="1:3" x14ac:dyDescent="0.2">
      <c r="A694" s="3" t="s">
        <v>1367</v>
      </c>
      <c r="B694" s="8" t="s">
        <v>1368</v>
      </c>
      <c r="C694" s="48" t="s">
        <v>1650</v>
      </c>
    </row>
    <row r="695" spans="1:3" x14ac:dyDescent="0.2">
      <c r="A695" s="3" t="s">
        <v>1369</v>
      </c>
      <c r="B695" s="8" t="s">
        <v>1370</v>
      </c>
      <c r="C695" s="48" t="s">
        <v>1650</v>
      </c>
    </row>
    <row r="696" spans="1:3" x14ac:dyDescent="0.2">
      <c r="A696" s="3" t="s">
        <v>1371</v>
      </c>
      <c r="B696" s="8" t="s">
        <v>1372</v>
      </c>
      <c r="C696" s="48" t="s">
        <v>1650</v>
      </c>
    </row>
    <row r="697" spans="1:3" x14ac:dyDescent="0.2">
      <c r="A697" s="3" t="s">
        <v>1373</v>
      </c>
      <c r="B697" s="8" t="s">
        <v>1374</v>
      </c>
      <c r="C697" s="48" t="s">
        <v>1650</v>
      </c>
    </row>
    <row r="698" spans="1:3" x14ac:dyDescent="0.2">
      <c r="A698" s="3" t="s">
        <v>1375</v>
      </c>
      <c r="B698" s="8" t="s">
        <v>1376</v>
      </c>
      <c r="C698" s="48" t="s">
        <v>1650</v>
      </c>
    </row>
    <row r="699" spans="1:3" x14ac:dyDescent="0.2">
      <c r="A699" s="4" t="s">
        <v>1377</v>
      </c>
      <c r="B699" s="51" t="s">
        <v>1378</v>
      </c>
      <c r="C699" s="48" t="s">
        <v>1650</v>
      </c>
    </row>
    <row r="700" spans="1:3" ht="23.6" x14ac:dyDescent="0.2">
      <c r="A700" s="3" t="s">
        <v>1379</v>
      </c>
      <c r="B700" s="8" t="s">
        <v>1380</v>
      </c>
      <c r="C700" s="48" t="s">
        <v>1650</v>
      </c>
    </row>
    <row r="701" spans="1:3" ht="23.6" x14ac:dyDescent="0.2">
      <c r="A701" s="3" t="s">
        <v>1381</v>
      </c>
      <c r="B701" s="8" t="s">
        <v>1382</v>
      </c>
      <c r="C701" s="48" t="s">
        <v>1650</v>
      </c>
    </row>
    <row r="702" spans="1:3" ht="23.6" x14ac:dyDescent="0.2">
      <c r="A702" s="3" t="s">
        <v>1383</v>
      </c>
      <c r="B702" s="8" t="s">
        <v>1384</v>
      </c>
      <c r="C702" s="48" t="s">
        <v>1650</v>
      </c>
    </row>
    <row r="703" spans="1:3" ht="23.6" x14ac:dyDescent="0.2">
      <c r="A703" s="3" t="s">
        <v>1385</v>
      </c>
      <c r="B703" s="8" t="s">
        <v>1386</v>
      </c>
      <c r="C703" s="48" t="s">
        <v>1650</v>
      </c>
    </row>
    <row r="704" spans="1:3" ht="23.6" x14ac:dyDescent="0.2">
      <c r="A704" s="3" t="s">
        <v>1387</v>
      </c>
      <c r="B704" s="8" t="s">
        <v>1388</v>
      </c>
      <c r="C704" s="48" t="s">
        <v>1650</v>
      </c>
    </row>
    <row r="705" spans="1:3" ht="23.6" x14ac:dyDescent="0.2">
      <c r="A705" s="3" t="s">
        <v>1389</v>
      </c>
      <c r="B705" s="8" t="s">
        <v>1390</v>
      </c>
      <c r="C705" s="48" t="s">
        <v>1650</v>
      </c>
    </row>
    <row r="706" spans="1:3" x14ac:dyDescent="0.2">
      <c r="A706" s="3" t="s">
        <v>1391</v>
      </c>
      <c r="B706" s="8" t="s">
        <v>1392</v>
      </c>
      <c r="C706" s="48" t="s">
        <v>1650</v>
      </c>
    </row>
    <row r="707" spans="1:3" x14ac:dyDescent="0.2">
      <c r="A707" s="3" t="s">
        <v>1393</v>
      </c>
      <c r="B707" s="8" t="s">
        <v>1394</v>
      </c>
      <c r="C707" s="48" t="s">
        <v>1650</v>
      </c>
    </row>
    <row r="708" spans="1:3" x14ac:dyDescent="0.2">
      <c r="A708" s="3" t="s">
        <v>1395</v>
      </c>
      <c r="B708" s="8" t="s">
        <v>1396</v>
      </c>
      <c r="C708" s="48" t="s">
        <v>1650</v>
      </c>
    </row>
    <row r="709" spans="1:3" x14ac:dyDescent="0.2">
      <c r="A709" s="3" t="s">
        <v>1397</v>
      </c>
      <c r="B709" s="8" t="s">
        <v>1398</v>
      </c>
      <c r="C709" s="48" t="s">
        <v>1650</v>
      </c>
    </row>
    <row r="710" spans="1:3" x14ac:dyDescent="0.2">
      <c r="A710" s="3" t="s">
        <v>1399</v>
      </c>
      <c r="B710" s="8" t="s">
        <v>1400</v>
      </c>
      <c r="C710" s="48" t="s">
        <v>1650</v>
      </c>
    </row>
    <row r="711" spans="1:3" x14ac:dyDescent="0.2">
      <c r="A711" s="3" t="s">
        <v>1401</v>
      </c>
      <c r="B711" s="8" t="s">
        <v>1402</v>
      </c>
      <c r="C711" s="48" t="s">
        <v>1650</v>
      </c>
    </row>
    <row r="712" spans="1:3" x14ac:dyDescent="0.2">
      <c r="A712" s="3" t="s">
        <v>1403</v>
      </c>
      <c r="B712" s="8" t="s">
        <v>1404</v>
      </c>
      <c r="C712" s="48" t="s">
        <v>1650</v>
      </c>
    </row>
    <row r="713" spans="1:3" x14ac:dyDescent="0.2">
      <c r="A713" s="3" t="s">
        <v>1405</v>
      </c>
      <c r="B713" s="8" t="s">
        <v>1406</v>
      </c>
      <c r="C713" s="48" t="s">
        <v>1650</v>
      </c>
    </row>
    <row r="714" spans="1:3" x14ac:dyDescent="0.2">
      <c r="A714" s="3" t="s">
        <v>1407</v>
      </c>
      <c r="B714" s="8" t="s">
        <v>1408</v>
      </c>
      <c r="C714" s="48" t="s">
        <v>1650</v>
      </c>
    </row>
    <row r="715" spans="1:3" x14ac:dyDescent="0.2">
      <c r="A715" s="3" t="s">
        <v>1409</v>
      </c>
      <c r="B715" s="8" t="s">
        <v>1410</v>
      </c>
      <c r="C715" s="48" t="s">
        <v>1650</v>
      </c>
    </row>
    <row r="716" spans="1:3" x14ac:dyDescent="0.2">
      <c r="A716" s="3" t="s">
        <v>1411</v>
      </c>
      <c r="B716" s="8" t="s">
        <v>1412</v>
      </c>
      <c r="C716" s="48" t="s">
        <v>1650</v>
      </c>
    </row>
    <row r="717" spans="1:3" x14ac:dyDescent="0.2">
      <c r="A717" s="3" t="s">
        <v>1413</v>
      </c>
      <c r="B717" s="8" t="s">
        <v>1414</v>
      </c>
      <c r="C717" s="48" t="s">
        <v>1650</v>
      </c>
    </row>
    <row r="718" spans="1:3" x14ac:dyDescent="0.2">
      <c r="A718" s="4" t="s">
        <v>1415</v>
      </c>
      <c r="B718" s="51" t="s">
        <v>1416</v>
      </c>
      <c r="C718" s="48" t="s">
        <v>1650</v>
      </c>
    </row>
    <row r="719" spans="1:3" x14ac:dyDescent="0.2">
      <c r="A719" s="3" t="s">
        <v>1417</v>
      </c>
      <c r="B719" s="8" t="s">
        <v>1418</v>
      </c>
      <c r="C719" s="48" t="s">
        <v>1650</v>
      </c>
    </row>
    <row r="720" spans="1:3" x14ac:dyDescent="0.2">
      <c r="A720" s="3" t="s">
        <v>1419</v>
      </c>
      <c r="B720" s="8" t="s">
        <v>1420</v>
      </c>
      <c r="C720" s="48" t="s">
        <v>1650</v>
      </c>
    </row>
    <row r="721" spans="1:3" x14ac:dyDescent="0.2">
      <c r="A721" s="3" t="s">
        <v>1421</v>
      </c>
      <c r="B721" s="8" t="s">
        <v>1422</v>
      </c>
      <c r="C721" s="48" t="s">
        <v>1650</v>
      </c>
    </row>
    <row r="722" spans="1:3" x14ac:dyDescent="0.2">
      <c r="A722" s="3" t="s">
        <v>1423</v>
      </c>
      <c r="B722" s="8" t="s">
        <v>1424</v>
      </c>
      <c r="C722" s="48" t="s">
        <v>1650</v>
      </c>
    </row>
    <row r="723" spans="1:3" x14ac:dyDescent="0.2">
      <c r="A723" s="3" t="s">
        <v>1425</v>
      </c>
      <c r="B723" s="8" t="s">
        <v>1426</v>
      </c>
      <c r="C723" s="48" t="s">
        <v>1650</v>
      </c>
    </row>
    <row r="724" spans="1:3" x14ac:dyDescent="0.2">
      <c r="A724" s="3" t="s">
        <v>1427</v>
      </c>
      <c r="B724" s="8" t="s">
        <v>1428</v>
      </c>
      <c r="C724" s="48" t="s">
        <v>1650</v>
      </c>
    </row>
    <row r="725" spans="1:3" x14ac:dyDescent="0.2">
      <c r="A725" s="3" t="s">
        <v>1429</v>
      </c>
      <c r="B725" s="8" t="s">
        <v>1430</v>
      </c>
      <c r="C725" s="48" t="s">
        <v>1650</v>
      </c>
    </row>
    <row r="726" spans="1:3" x14ac:dyDescent="0.2">
      <c r="A726" s="3" t="s">
        <v>1431</v>
      </c>
      <c r="B726" s="8" t="s">
        <v>1432</v>
      </c>
      <c r="C726" s="48" t="s">
        <v>1650</v>
      </c>
    </row>
    <row r="727" spans="1:3" x14ac:dyDescent="0.2">
      <c r="A727" s="3" t="s">
        <v>1433</v>
      </c>
      <c r="B727" s="8" t="s">
        <v>1434</v>
      </c>
      <c r="C727" s="48" t="s">
        <v>1650</v>
      </c>
    </row>
    <row r="728" spans="1:3" x14ac:dyDescent="0.2">
      <c r="A728" s="3" t="s">
        <v>1435</v>
      </c>
      <c r="B728" s="8" t="s">
        <v>1436</v>
      </c>
      <c r="C728" s="48" t="s">
        <v>1650</v>
      </c>
    </row>
    <row r="729" spans="1:3" x14ac:dyDescent="0.2">
      <c r="A729" s="3" t="s">
        <v>1437</v>
      </c>
      <c r="B729" s="8" t="s">
        <v>1438</v>
      </c>
      <c r="C729" s="48" t="s">
        <v>1650</v>
      </c>
    </row>
    <row r="730" spans="1:3" x14ac:dyDescent="0.2">
      <c r="A730" s="3" t="s">
        <v>1439</v>
      </c>
      <c r="B730" s="8" t="s">
        <v>1440</v>
      </c>
      <c r="C730" s="48" t="s">
        <v>1650</v>
      </c>
    </row>
    <row r="731" spans="1:3" x14ac:dyDescent="0.2">
      <c r="A731" s="3" t="s">
        <v>1441</v>
      </c>
      <c r="B731" s="8" t="s">
        <v>1442</v>
      </c>
      <c r="C731" s="48" t="s">
        <v>1650</v>
      </c>
    </row>
    <row r="732" spans="1:3" x14ac:dyDescent="0.2">
      <c r="A732" s="3" t="s">
        <v>1443</v>
      </c>
      <c r="B732" s="8" t="s">
        <v>1444</v>
      </c>
      <c r="C732" s="48" t="s">
        <v>1650</v>
      </c>
    </row>
    <row r="733" spans="1:3" x14ac:dyDescent="0.2">
      <c r="A733" s="3" t="s">
        <v>1445</v>
      </c>
      <c r="B733" s="8" t="s">
        <v>1446</v>
      </c>
      <c r="C733" s="48" t="s">
        <v>1650</v>
      </c>
    </row>
    <row r="734" spans="1:3" x14ac:dyDescent="0.2">
      <c r="A734" s="3" t="s">
        <v>1447</v>
      </c>
      <c r="B734" s="8" t="s">
        <v>1448</v>
      </c>
      <c r="C734" s="48" t="s">
        <v>1650</v>
      </c>
    </row>
    <row r="735" spans="1:3" x14ac:dyDescent="0.2">
      <c r="A735" s="3" t="s">
        <v>1449</v>
      </c>
      <c r="B735" s="8" t="s">
        <v>1450</v>
      </c>
      <c r="C735" s="48" t="s">
        <v>1650</v>
      </c>
    </row>
    <row r="736" spans="1:3" x14ac:dyDescent="0.2">
      <c r="A736" s="3" t="s">
        <v>1451</v>
      </c>
      <c r="B736" s="8" t="s">
        <v>1452</v>
      </c>
      <c r="C736" s="48" t="s">
        <v>1650</v>
      </c>
    </row>
    <row r="737" spans="1:3" x14ac:dyDescent="0.2">
      <c r="A737" s="5" t="s">
        <v>1453</v>
      </c>
      <c r="B737" s="50" t="s">
        <v>30</v>
      </c>
      <c r="C737" s="48" t="s">
        <v>1649</v>
      </c>
    </row>
    <row r="738" spans="1:3" x14ac:dyDescent="0.2">
      <c r="A738" s="6" t="s">
        <v>1454</v>
      </c>
      <c r="B738" s="10" t="s">
        <v>1455</v>
      </c>
      <c r="C738" s="48" t="s">
        <v>1649</v>
      </c>
    </row>
    <row r="739" spans="1:3" x14ac:dyDescent="0.2">
      <c r="A739" s="2" t="s">
        <v>1456</v>
      </c>
      <c r="B739" s="7" t="s">
        <v>1457</v>
      </c>
      <c r="C739" s="48" t="s">
        <v>1649</v>
      </c>
    </row>
    <row r="740" spans="1:3" x14ac:dyDescent="0.2">
      <c r="A740" s="3" t="s">
        <v>1458</v>
      </c>
      <c r="B740" s="8" t="s">
        <v>1459</v>
      </c>
      <c r="C740" s="48" t="s">
        <v>1650</v>
      </c>
    </row>
    <row r="741" spans="1:3" x14ac:dyDescent="0.2">
      <c r="A741" s="3" t="s">
        <v>1460</v>
      </c>
      <c r="B741" s="8" t="s">
        <v>1461</v>
      </c>
      <c r="C741" s="48" t="s">
        <v>1650</v>
      </c>
    </row>
    <row r="742" spans="1:3" x14ac:dyDescent="0.2">
      <c r="A742" s="1" t="s">
        <v>1462</v>
      </c>
      <c r="B742" s="50" t="s">
        <v>31</v>
      </c>
      <c r="C742" s="48" t="s">
        <v>1649</v>
      </c>
    </row>
    <row r="743" spans="1:3" x14ac:dyDescent="0.2">
      <c r="A743" s="2" t="s">
        <v>1463</v>
      </c>
      <c r="B743" s="7" t="s">
        <v>1464</v>
      </c>
      <c r="C743" s="48" t="s">
        <v>1649</v>
      </c>
    </row>
    <row r="744" spans="1:3" x14ac:dyDescent="0.2">
      <c r="A744" s="2" t="s">
        <v>1465</v>
      </c>
      <c r="B744" s="7" t="s">
        <v>1466</v>
      </c>
      <c r="C744" s="48" t="s">
        <v>1649</v>
      </c>
    </row>
    <row r="745" spans="1:3" x14ac:dyDescent="0.2">
      <c r="A745" s="2" t="s">
        <v>1467</v>
      </c>
      <c r="B745" s="7" t="s">
        <v>1468</v>
      </c>
      <c r="C745" s="48" t="s">
        <v>1649</v>
      </c>
    </row>
    <row r="746" spans="1:3" x14ac:dyDescent="0.2">
      <c r="A746" s="2" t="s">
        <v>1469</v>
      </c>
      <c r="B746" s="7" t="s">
        <v>1470</v>
      </c>
      <c r="C746" s="48" t="s">
        <v>1649</v>
      </c>
    </row>
    <row r="747" spans="1:3" x14ac:dyDescent="0.2">
      <c r="A747" s="2" t="s">
        <v>1471</v>
      </c>
      <c r="B747" s="7" t="s">
        <v>1472</v>
      </c>
      <c r="C747" s="48" t="s">
        <v>1649</v>
      </c>
    </row>
    <row r="748" spans="1:3" x14ac:dyDescent="0.2">
      <c r="A748" s="2" t="s">
        <v>1473</v>
      </c>
      <c r="B748" s="7" t="s">
        <v>1474</v>
      </c>
      <c r="C748" s="48" t="s">
        <v>1649</v>
      </c>
    </row>
    <row r="749" spans="1:3" x14ac:dyDescent="0.2">
      <c r="A749" s="12" t="s">
        <v>1475</v>
      </c>
      <c r="B749" s="53" t="s">
        <v>32</v>
      </c>
      <c r="C749" s="48" t="s">
        <v>1649</v>
      </c>
    </row>
    <row r="750" spans="1:3" x14ac:dyDescent="0.2">
      <c r="A750" s="4" t="s">
        <v>1476</v>
      </c>
      <c r="B750" s="51" t="s">
        <v>33</v>
      </c>
      <c r="C750" s="48" t="s">
        <v>1650</v>
      </c>
    </row>
    <row r="751" spans="1:3" x14ac:dyDescent="0.2">
      <c r="A751" s="3" t="s">
        <v>1477</v>
      </c>
      <c r="B751" s="8" t="s">
        <v>1478</v>
      </c>
      <c r="C751" s="48" t="s">
        <v>1650</v>
      </c>
    </row>
    <row r="752" spans="1:3" x14ac:dyDescent="0.2">
      <c r="A752" s="3" t="s">
        <v>1479</v>
      </c>
      <c r="B752" s="8" t="s">
        <v>1480</v>
      </c>
      <c r="C752" s="48" t="s">
        <v>1650</v>
      </c>
    </row>
    <row r="753" spans="1:3" x14ac:dyDescent="0.2">
      <c r="A753" s="3" t="s">
        <v>1481</v>
      </c>
      <c r="B753" s="8" t="s">
        <v>1482</v>
      </c>
      <c r="C753" s="48" t="s">
        <v>1650</v>
      </c>
    </row>
    <row r="754" spans="1:3" x14ac:dyDescent="0.2">
      <c r="A754" s="3" t="s">
        <v>1483</v>
      </c>
      <c r="B754" s="8" t="s">
        <v>1484</v>
      </c>
      <c r="C754" s="48" t="s">
        <v>1650</v>
      </c>
    </row>
    <row r="755" spans="1:3" x14ac:dyDescent="0.2">
      <c r="A755" s="3" t="s">
        <v>1485</v>
      </c>
      <c r="B755" s="8" t="s">
        <v>1486</v>
      </c>
      <c r="C755" s="48" t="s">
        <v>1650</v>
      </c>
    </row>
    <row r="756" spans="1:3" x14ac:dyDescent="0.2">
      <c r="A756" s="3" t="s">
        <v>1487</v>
      </c>
      <c r="B756" s="8" t="s">
        <v>1488</v>
      </c>
      <c r="C756" s="48" t="s">
        <v>1650</v>
      </c>
    </row>
    <row r="757" spans="1:3" x14ac:dyDescent="0.2">
      <c r="A757" s="3" t="s">
        <v>1489</v>
      </c>
      <c r="B757" s="8" t="s">
        <v>1490</v>
      </c>
      <c r="C757" s="48" t="s">
        <v>1650</v>
      </c>
    </row>
    <row r="758" spans="1:3" x14ac:dyDescent="0.2">
      <c r="A758" s="3" t="s">
        <v>1491</v>
      </c>
      <c r="B758" s="8" t="s">
        <v>1492</v>
      </c>
      <c r="C758" s="48" t="s">
        <v>1650</v>
      </c>
    </row>
    <row r="759" spans="1:3" x14ac:dyDescent="0.2">
      <c r="A759" s="3" t="s">
        <v>1493</v>
      </c>
      <c r="B759" s="8" t="s">
        <v>1494</v>
      </c>
      <c r="C759" s="48" t="s">
        <v>1650</v>
      </c>
    </row>
    <row r="760" spans="1:3" x14ac:dyDescent="0.2">
      <c r="A760" s="3" t="s">
        <v>1495</v>
      </c>
      <c r="B760" s="8" t="s">
        <v>1496</v>
      </c>
      <c r="C760" s="48" t="s">
        <v>1650</v>
      </c>
    </row>
    <row r="761" spans="1:3" x14ac:dyDescent="0.2">
      <c r="A761" s="3" t="s">
        <v>1497</v>
      </c>
      <c r="B761" s="8" t="s">
        <v>1498</v>
      </c>
      <c r="C761" s="48" t="s">
        <v>1650</v>
      </c>
    </row>
    <row r="762" spans="1:3" x14ac:dyDescent="0.2">
      <c r="A762" s="3" t="s">
        <v>1499</v>
      </c>
      <c r="B762" s="8" t="s">
        <v>1500</v>
      </c>
      <c r="C762" s="48" t="s">
        <v>1650</v>
      </c>
    </row>
    <row r="763" spans="1:3" x14ac:dyDescent="0.2">
      <c r="A763" s="4" t="s">
        <v>1501</v>
      </c>
      <c r="B763" s="51" t="s">
        <v>1502</v>
      </c>
      <c r="C763" s="48" t="s">
        <v>1650</v>
      </c>
    </row>
    <row r="764" spans="1:3" x14ac:dyDescent="0.2">
      <c r="A764" s="3" t="s">
        <v>1503</v>
      </c>
      <c r="B764" s="8" t="s">
        <v>1504</v>
      </c>
      <c r="C764" s="48" t="s">
        <v>1650</v>
      </c>
    </row>
    <row r="765" spans="1:3" x14ac:dyDescent="0.2">
      <c r="A765" s="3" t="s">
        <v>1505</v>
      </c>
      <c r="B765" s="8" t="s">
        <v>1506</v>
      </c>
      <c r="C765" s="48" t="s">
        <v>1650</v>
      </c>
    </row>
    <row r="766" spans="1:3" x14ac:dyDescent="0.2">
      <c r="A766" s="3" t="s">
        <v>1507</v>
      </c>
      <c r="B766" s="8" t="s">
        <v>1508</v>
      </c>
      <c r="C766" s="48" t="s">
        <v>1650</v>
      </c>
    </row>
    <row r="767" spans="1:3" x14ac:dyDescent="0.2">
      <c r="A767" s="3" t="s">
        <v>1509</v>
      </c>
      <c r="B767" s="8" t="s">
        <v>1510</v>
      </c>
      <c r="C767" s="48" t="s">
        <v>1650</v>
      </c>
    </row>
    <row r="768" spans="1:3" x14ac:dyDescent="0.2">
      <c r="A768" s="3" t="s">
        <v>1511</v>
      </c>
      <c r="B768" s="8" t="s">
        <v>1512</v>
      </c>
      <c r="C768" s="48" t="s">
        <v>1650</v>
      </c>
    </row>
    <row r="769" spans="1:3" x14ac:dyDescent="0.2">
      <c r="A769" s="3" t="s">
        <v>1513</v>
      </c>
      <c r="B769" s="8" t="s">
        <v>1514</v>
      </c>
      <c r="C769" s="48" t="s">
        <v>1650</v>
      </c>
    </row>
    <row r="770" spans="1:3" x14ac:dyDescent="0.2">
      <c r="A770" s="3" t="s">
        <v>1515</v>
      </c>
      <c r="B770" s="8" t="s">
        <v>1516</v>
      </c>
      <c r="C770" s="48" t="s">
        <v>1650</v>
      </c>
    </row>
    <row r="771" spans="1:3" x14ac:dyDescent="0.2">
      <c r="A771" s="3" t="s">
        <v>1517</v>
      </c>
      <c r="B771" s="8" t="s">
        <v>1518</v>
      </c>
      <c r="C771" s="48" t="s">
        <v>1650</v>
      </c>
    </row>
    <row r="772" spans="1:3" ht="23.6" x14ac:dyDescent="0.2">
      <c r="A772" s="3" t="s">
        <v>1519</v>
      </c>
      <c r="B772" s="8" t="s">
        <v>1520</v>
      </c>
      <c r="C772" s="48" t="s">
        <v>1650</v>
      </c>
    </row>
    <row r="773" spans="1:3" ht="23.6" x14ac:dyDescent="0.2">
      <c r="A773" s="3" t="s">
        <v>1521</v>
      </c>
      <c r="B773" s="8" t="s">
        <v>1522</v>
      </c>
      <c r="C773" s="48" t="s">
        <v>1650</v>
      </c>
    </row>
    <row r="774" spans="1:3" x14ac:dyDescent="0.2">
      <c r="A774" s="4" t="s">
        <v>1523</v>
      </c>
      <c r="B774" s="51" t="s">
        <v>34</v>
      </c>
      <c r="C774" s="48" t="s">
        <v>1650</v>
      </c>
    </row>
    <row r="775" spans="1:3" x14ac:dyDescent="0.2">
      <c r="A775" s="3" t="s">
        <v>1524</v>
      </c>
      <c r="B775" s="8" t="s">
        <v>1525</v>
      </c>
      <c r="C775" s="48" t="s">
        <v>1650</v>
      </c>
    </row>
    <row r="776" spans="1:3" x14ac:dyDescent="0.2">
      <c r="A776" s="3" t="s">
        <v>1526</v>
      </c>
      <c r="B776" s="8" t="s">
        <v>1527</v>
      </c>
      <c r="C776" s="48" t="s">
        <v>1650</v>
      </c>
    </row>
    <row r="777" spans="1:3" x14ac:dyDescent="0.2">
      <c r="A777" s="3" t="s">
        <v>1528</v>
      </c>
      <c r="B777" s="8" t="s">
        <v>1529</v>
      </c>
      <c r="C777" s="48" t="s">
        <v>1650</v>
      </c>
    </row>
    <row r="778" spans="1:3" x14ac:dyDescent="0.2">
      <c r="A778" s="3" t="s">
        <v>1530</v>
      </c>
      <c r="B778" s="8" t="s">
        <v>1531</v>
      </c>
      <c r="C778" s="48" t="s">
        <v>1650</v>
      </c>
    </row>
    <row r="779" spans="1:3" x14ac:dyDescent="0.2">
      <c r="A779" s="3" t="s">
        <v>1532</v>
      </c>
      <c r="B779" s="8" t="s">
        <v>1533</v>
      </c>
      <c r="C779" s="48" t="s">
        <v>1650</v>
      </c>
    </row>
    <row r="780" spans="1:3" x14ac:dyDescent="0.2">
      <c r="A780" s="3" t="s">
        <v>1534</v>
      </c>
      <c r="B780" s="8" t="s">
        <v>1535</v>
      </c>
      <c r="C780" s="48" t="s">
        <v>1650</v>
      </c>
    </row>
    <row r="781" spans="1:3" x14ac:dyDescent="0.2">
      <c r="A781" s="11" t="s">
        <v>1536</v>
      </c>
      <c r="B781" s="49" t="s">
        <v>1537</v>
      </c>
      <c r="C781" s="48" t="s">
        <v>1649</v>
      </c>
    </row>
    <row r="782" spans="1:3" x14ac:dyDescent="0.2">
      <c r="A782" s="1" t="s">
        <v>1538</v>
      </c>
      <c r="B782" s="50" t="s">
        <v>1539</v>
      </c>
      <c r="C782" s="48" t="s">
        <v>1649</v>
      </c>
    </row>
    <row r="783" spans="1:3" x14ac:dyDescent="0.2">
      <c r="A783" s="2" t="s">
        <v>1540</v>
      </c>
      <c r="B783" s="7" t="s">
        <v>1541</v>
      </c>
      <c r="C783" s="48" t="s">
        <v>1649</v>
      </c>
    </row>
    <row r="784" spans="1:3" x14ac:dyDescent="0.2">
      <c r="A784" s="2" t="s">
        <v>1542</v>
      </c>
      <c r="B784" s="7" t="s">
        <v>1543</v>
      </c>
      <c r="C784" s="48" t="s">
        <v>1649</v>
      </c>
    </row>
    <row r="785" spans="1:3" x14ac:dyDescent="0.2">
      <c r="A785" s="3" t="s">
        <v>1544</v>
      </c>
      <c r="B785" s="8" t="s">
        <v>1545</v>
      </c>
      <c r="C785" s="48" t="s">
        <v>1650</v>
      </c>
    </row>
    <row r="786" spans="1:3" x14ac:dyDescent="0.2">
      <c r="A786" s="3" t="s">
        <v>1546</v>
      </c>
      <c r="B786" s="8" t="s">
        <v>1547</v>
      </c>
      <c r="C786" s="48" t="s">
        <v>1650</v>
      </c>
    </row>
    <row r="787" spans="1:3" x14ac:dyDescent="0.2">
      <c r="A787" s="3" t="s">
        <v>1548</v>
      </c>
      <c r="B787" s="8" t="s">
        <v>1549</v>
      </c>
      <c r="C787" s="48" t="s">
        <v>1650</v>
      </c>
    </row>
    <row r="788" spans="1:3" x14ac:dyDescent="0.2">
      <c r="A788" s="3" t="s">
        <v>1550</v>
      </c>
      <c r="B788" s="8" t="s">
        <v>1551</v>
      </c>
      <c r="C788" s="48" t="s">
        <v>1650</v>
      </c>
    </row>
    <row r="789" spans="1:3" x14ac:dyDescent="0.2">
      <c r="A789" s="3" t="s">
        <v>1552</v>
      </c>
      <c r="B789" s="8" t="s">
        <v>1553</v>
      </c>
      <c r="C789" s="48" t="s">
        <v>1650</v>
      </c>
    </row>
    <row r="790" spans="1:3" x14ac:dyDescent="0.2">
      <c r="A790" s="3" t="s">
        <v>1554</v>
      </c>
      <c r="B790" s="8" t="s">
        <v>1555</v>
      </c>
      <c r="C790" s="48" t="s">
        <v>1650</v>
      </c>
    </row>
    <row r="791" spans="1:3" x14ac:dyDescent="0.2">
      <c r="A791" s="3" t="s">
        <v>1556</v>
      </c>
      <c r="B791" s="8" t="s">
        <v>1557</v>
      </c>
      <c r="C791" s="48" t="s">
        <v>1650</v>
      </c>
    </row>
    <row r="792" spans="1:3" x14ac:dyDescent="0.2">
      <c r="A792" s="3" t="s">
        <v>1558</v>
      </c>
      <c r="B792" s="8" t="s">
        <v>1559</v>
      </c>
      <c r="C792" s="48" t="s">
        <v>1650</v>
      </c>
    </row>
    <row r="793" spans="1:3" x14ac:dyDescent="0.2">
      <c r="A793" s="3" t="s">
        <v>1560</v>
      </c>
      <c r="B793" s="8" t="s">
        <v>1561</v>
      </c>
      <c r="C793" s="48" t="s">
        <v>1650</v>
      </c>
    </row>
    <row r="794" spans="1:3" x14ac:dyDescent="0.2">
      <c r="A794" s="3" t="s">
        <v>1562</v>
      </c>
      <c r="B794" s="8" t="s">
        <v>1563</v>
      </c>
      <c r="C794" s="48" t="s">
        <v>1650</v>
      </c>
    </row>
    <row r="795" spans="1:3" x14ac:dyDescent="0.2">
      <c r="A795" s="3" t="s">
        <v>1564</v>
      </c>
      <c r="B795" s="8" t="s">
        <v>1565</v>
      </c>
      <c r="C795" s="48" t="s">
        <v>1650</v>
      </c>
    </row>
    <row r="796" spans="1:3" x14ac:dyDescent="0.2">
      <c r="A796" s="3" t="s">
        <v>1566</v>
      </c>
      <c r="B796" s="8" t="s">
        <v>1567</v>
      </c>
      <c r="C796" s="48" t="s">
        <v>1650</v>
      </c>
    </row>
    <row r="797" spans="1:3" x14ac:dyDescent="0.2">
      <c r="A797" s="3" t="s">
        <v>1568</v>
      </c>
      <c r="B797" s="8" t="s">
        <v>1569</v>
      </c>
      <c r="C797" s="48" t="s">
        <v>1650</v>
      </c>
    </row>
    <row r="798" spans="1:3" x14ac:dyDescent="0.2">
      <c r="A798" s="3" t="s">
        <v>1570</v>
      </c>
      <c r="B798" s="8" t="s">
        <v>1571</v>
      </c>
      <c r="C798" s="48" t="s">
        <v>1650</v>
      </c>
    </row>
    <row r="799" spans="1:3" x14ac:dyDescent="0.2">
      <c r="A799" s="1" t="s">
        <v>1572</v>
      </c>
      <c r="B799" s="50" t="s">
        <v>1573</v>
      </c>
      <c r="C799" s="48" t="s">
        <v>1649</v>
      </c>
    </row>
    <row r="800" spans="1:3" x14ac:dyDescent="0.2">
      <c r="A800" s="2" t="s">
        <v>1574</v>
      </c>
      <c r="B800" s="7" t="s">
        <v>1575</v>
      </c>
      <c r="C800" s="48" t="s">
        <v>1649</v>
      </c>
    </row>
    <row r="801" spans="1:3" x14ac:dyDescent="0.2">
      <c r="A801" s="2" t="s">
        <v>1576</v>
      </c>
      <c r="B801" s="7" t="s">
        <v>1577</v>
      </c>
      <c r="C801" s="48" t="s">
        <v>1649</v>
      </c>
    </row>
    <row r="802" spans="1:3" x14ac:dyDescent="0.2">
      <c r="A802" s="3" t="s">
        <v>1578</v>
      </c>
      <c r="B802" s="8" t="s">
        <v>1579</v>
      </c>
      <c r="C802" s="48" t="s">
        <v>1650</v>
      </c>
    </row>
    <row r="803" spans="1:3" x14ac:dyDescent="0.2">
      <c r="A803" s="3" t="s">
        <v>1580</v>
      </c>
      <c r="B803" s="8" t="s">
        <v>1581</v>
      </c>
      <c r="C803" s="48" t="s">
        <v>1650</v>
      </c>
    </row>
    <row r="804" spans="1:3" x14ac:dyDescent="0.2">
      <c r="A804" s="3" t="s">
        <v>1582</v>
      </c>
      <c r="B804" s="8" t="s">
        <v>1583</v>
      </c>
      <c r="C804" s="48" t="s">
        <v>1650</v>
      </c>
    </row>
    <row r="805" spans="1:3" x14ac:dyDescent="0.2">
      <c r="A805" s="3" t="s">
        <v>1584</v>
      </c>
      <c r="B805" s="8" t="s">
        <v>1585</v>
      </c>
      <c r="C805" s="48" t="s">
        <v>1650</v>
      </c>
    </row>
    <row r="806" spans="1:3" x14ac:dyDescent="0.2">
      <c r="A806" s="3" t="s">
        <v>1586</v>
      </c>
      <c r="B806" s="8" t="s">
        <v>1587</v>
      </c>
      <c r="C806" s="48" t="s">
        <v>1650</v>
      </c>
    </row>
    <row r="807" spans="1:3" x14ac:dyDescent="0.2">
      <c r="A807" s="3" t="s">
        <v>1588</v>
      </c>
      <c r="B807" s="8" t="s">
        <v>1589</v>
      </c>
      <c r="C807" s="48" t="s">
        <v>1650</v>
      </c>
    </row>
    <row r="808" spans="1:3" x14ac:dyDescent="0.2">
      <c r="A808" s="3" t="s">
        <v>1590</v>
      </c>
      <c r="B808" s="8" t="s">
        <v>1591</v>
      </c>
      <c r="C808" s="48" t="s">
        <v>1650</v>
      </c>
    </row>
    <row r="809" spans="1:3" x14ac:dyDescent="0.2">
      <c r="A809" s="3" t="s">
        <v>1592</v>
      </c>
      <c r="B809" s="8" t="s">
        <v>1593</v>
      </c>
      <c r="C809" s="48" t="s">
        <v>1650</v>
      </c>
    </row>
    <row r="810" spans="1:3" x14ac:dyDescent="0.2">
      <c r="A810" s="3" t="s">
        <v>1594</v>
      </c>
      <c r="B810" s="8" t="s">
        <v>1595</v>
      </c>
      <c r="C810" s="48" t="s">
        <v>1650</v>
      </c>
    </row>
    <row r="811" spans="1:3" x14ac:dyDescent="0.2">
      <c r="A811" s="3" t="s">
        <v>1596</v>
      </c>
      <c r="B811" s="8" t="s">
        <v>1597</v>
      </c>
      <c r="C811" s="48" t="s">
        <v>1650</v>
      </c>
    </row>
    <row r="812" spans="1:3" x14ac:dyDescent="0.2">
      <c r="A812" s="3" t="s">
        <v>1598</v>
      </c>
      <c r="B812" s="8" t="s">
        <v>1599</v>
      </c>
      <c r="C812" s="48" t="s">
        <v>1650</v>
      </c>
    </row>
    <row r="813" spans="1:3" x14ac:dyDescent="0.2">
      <c r="A813" s="3" t="s">
        <v>1600</v>
      </c>
      <c r="B813" s="8" t="s">
        <v>1601</v>
      </c>
      <c r="C813" s="48" t="s">
        <v>1650</v>
      </c>
    </row>
    <row r="814" spans="1:3" x14ac:dyDescent="0.2">
      <c r="A814" s="3" t="s">
        <v>1602</v>
      </c>
      <c r="B814" s="8" t="s">
        <v>1603</v>
      </c>
      <c r="C814" s="48" t="s">
        <v>1650</v>
      </c>
    </row>
    <row r="815" spans="1:3" x14ac:dyDescent="0.2">
      <c r="A815" s="3" t="s">
        <v>1604</v>
      </c>
      <c r="B815" s="8" t="s">
        <v>1605</v>
      </c>
      <c r="C815" s="48" t="s">
        <v>1650</v>
      </c>
    </row>
    <row r="816" spans="1:3" x14ac:dyDescent="0.2">
      <c r="A816" s="1" t="s">
        <v>1606</v>
      </c>
      <c r="B816" s="50" t="s">
        <v>35</v>
      </c>
      <c r="C816" s="48" t="s">
        <v>1649</v>
      </c>
    </row>
    <row r="817" spans="1:3" x14ac:dyDescent="0.2">
      <c r="A817" s="2" t="s">
        <v>1607</v>
      </c>
      <c r="B817" s="7" t="s">
        <v>1608</v>
      </c>
      <c r="C817" s="48" t="s">
        <v>1649</v>
      </c>
    </row>
    <row r="818" spans="1:3" x14ac:dyDescent="0.2">
      <c r="A818" s="2" t="s">
        <v>1609</v>
      </c>
      <c r="B818" s="7" t="s">
        <v>1610</v>
      </c>
      <c r="C818" s="48" t="s">
        <v>1649</v>
      </c>
    </row>
    <row r="819" spans="1:3" x14ac:dyDescent="0.2">
      <c r="A819" s="3" t="s">
        <v>1611</v>
      </c>
      <c r="B819" s="8" t="s">
        <v>1612</v>
      </c>
      <c r="C819" s="48" t="s">
        <v>1650</v>
      </c>
    </row>
    <row r="820" spans="1:3" x14ac:dyDescent="0.2">
      <c r="A820" s="3" t="s">
        <v>1613</v>
      </c>
      <c r="B820" s="8" t="s">
        <v>1614</v>
      </c>
      <c r="C820" s="48" t="s">
        <v>1650</v>
      </c>
    </row>
    <row r="821" spans="1:3" x14ac:dyDescent="0.2">
      <c r="A821" s="1" t="s">
        <v>1615</v>
      </c>
      <c r="B821" s="50" t="s">
        <v>36</v>
      </c>
      <c r="C821" s="48" t="s">
        <v>1649</v>
      </c>
    </row>
    <row r="822" spans="1:3" x14ac:dyDescent="0.2">
      <c r="A822" s="2" t="s">
        <v>1616</v>
      </c>
      <c r="B822" s="7" t="s">
        <v>1617</v>
      </c>
      <c r="C822" s="48" t="s">
        <v>1649</v>
      </c>
    </row>
    <row r="823" spans="1:3" x14ac:dyDescent="0.2">
      <c r="A823" s="2" t="s">
        <v>1618</v>
      </c>
      <c r="B823" s="7" t="s">
        <v>1619</v>
      </c>
      <c r="C823" s="48" t="s">
        <v>1649</v>
      </c>
    </row>
    <row r="824" spans="1:3" x14ac:dyDescent="0.2">
      <c r="A824" s="3" t="s">
        <v>1620</v>
      </c>
      <c r="B824" s="8" t="s">
        <v>1621</v>
      </c>
      <c r="C824" s="48" t="s">
        <v>1650</v>
      </c>
    </row>
    <row r="825" spans="1:3" x14ac:dyDescent="0.2">
      <c r="A825" s="3" t="s">
        <v>1622</v>
      </c>
      <c r="B825" s="8" t="s">
        <v>1623</v>
      </c>
      <c r="C825" s="48" t="s">
        <v>1650</v>
      </c>
    </row>
    <row r="826" spans="1:3" x14ac:dyDescent="0.2">
      <c r="A826" s="4" t="s">
        <v>1624</v>
      </c>
      <c r="B826" s="51" t="s">
        <v>1625</v>
      </c>
      <c r="C826" s="48" t="s">
        <v>1650</v>
      </c>
    </row>
    <row r="827" spans="1:3" x14ac:dyDescent="0.2">
      <c r="A827" s="3" t="s">
        <v>1626</v>
      </c>
      <c r="B827" s="8" t="s">
        <v>1627</v>
      </c>
      <c r="C827" s="48" t="s">
        <v>1650</v>
      </c>
    </row>
    <row r="828" spans="1:3" x14ac:dyDescent="0.2">
      <c r="A828" s="3" t="s">
        <v>1628</v>
      </c>
      <c r="B828" s="8" t="s">
        <v>1629</v>
      </c>
      <c r="C828" s="48" t="s">
        <v>1650</v>
      </c>
    </row>
    <row r="829" spans="1:3" x14ac:dyDescent="0.2">
      <c r="A829" s="3" t="s">
        <v>1630</v>
      </c>
      <c r="B829" s="8" t="s">
        <v>1631</v>
      </c>
      <c r="C829" s="48" t="s">
        <v>1650</v>
      </c>
    </row>
    <row r="830" spans="1:3" x14ac:dyDescent="0.2">
      <c r="A830" s="3" t="s">
        <v>1632</v>
      </c>
      <c r="B830" s="8" t="s">
        <v>1633</v>
      </c>
      <c r="C830" s="48" t="s">
        <v>1650</v>
      </c>
    </row>
    <row r="831" spans="1:3" x14ac:dyDescent="0.2">
      <c r="A831" s="4">
        <v>9600</v>
      </c>
      <c r="B831" s="9" t="s">
        <v>1634</v>
      </c>
      <c r="C831" s="48" t="s">
        <v>1650</v>
      </c>
    </row>
    <row r="832" spans="1:3" x14ac:dyDescent="0.2">
      <c r="A832" s="3" t="s">
        <v>1635</v>
      </c>
      <c r="B832" s="8" t="s">
        <v>1636</v>
      </c>
      <c r="C832" s="48" t="s">
        <v>1650</v>
      </c>
    </row>
    <row r="833" spans="1:3" x14ac:dyDescent="0.2">
      <c r="A833" s="3" t="s">
        <v>1637</v>
      </c>
      <c r="B833" s="8" t="s">
        <v>1638</v>
      </c>
      <c r="C833" s="48" t="s">
        <v>1650</v>
      </c>
    </row>
    <row r="834" spans="1:3" x14ac:dyDescent="0.2">
      <c r="A834" s="3" t="s">
        <v>1639</v>
      </c>
      <c r="B834" s="8" t="s">
        <v>1640</v>
      </c>
      <c r="C834" s="48" t="s">
        <v>1650</v>
      </c>
    </row>
    <row r="835" spans="1:3" x14ac:dyDescent="0.2">
      <c r="A835" s="3" t="s">
        <v>1641</v>
      </c>
      <c r="B835" s="8" t="s">
        <v>1642</v>
      </c>
      <c r="C835" s="48" t="s">
        <v>1650</v>
      </c>
    </row>
    <row r="836" spans="1:3" x14ac:dyDescent="0.2">
      <c r="A836" s="1" t="s">
        <v>1643</v>
      </c>
      <c r="B836" s="50" t="s">
        <v>1644</v>
      </c>
      <c r="C836" s="48" t="s">
        <v>1649</v>
      </c>
    </row>
    <row r="837" spans="1:3" x14ac:dyDescent="0.2">
      <c r="A837" s="2" t="s">
        <v>1645</v>
      </c>
      <c r="B837" s="7" t="s">
        <v>37</v>
      </c>
      <c r="C837" s="48" t="s">
        <v>1649</v>
      </c>
    </row>
    <row r="838" spans="1:3" x14ac:dyDescent="0.2">
      <c r="A838" s="2" t="s">
        <v>1646</v>
      </c>
      <c r="B838" s="7" t="s">
        <v>1647</v>
      </c>
      <c r="C838" s="48" t="s">
        <v>1649</v>
      </c>
    </row>
    <row r="839" spans="1:3" x14ac:dyDescent="0.2">
      <c r="B839" s="54"/>
    </row>
    <row r="840" spans="1:3" x14ac:dyDescent="0.2">
      <c r="B840" s="54"/>
    </row>
    <row r="841" spans="1:3" x14ac:dyDescent="0.2">
      <c r="B841" s="54"/>
    </row>
    <row r="842" spans="1:3" x14ac:dyDescent="0.2">
      <c r="B842" s="54"/>
    </row>
    <row r="843" spans="1:3" x14ac:dyDescent="0.2">
      <c r="B843" s="54"/>
    </row>
    <row r="844" spans="1:3" x14ac:dyDescent="0.2">
      <c r="B844" s="54"/>
    </row>
    <row r="845" spans="1:3" x14ac:dyDescent="0.2">
      <c r="B845" s="54"/>
    </row>
    <row r="846" spans="1:3" x14ac:dyDescent="0.2">
      <c r="B846" s="54"/>
    </row>
    <row r="847" spans="1:3" x14ac:dyDescent="0.2">
      <c r="B847" s="54"/>
    </row>
    <row r="848" spans="1:3" x14ac:dyDescent="0.2">
      <c r="B848" s="54"/>
    </row>
    <row r="849" spans="2:2" x14ac:dyDescent="0.2">
      <c r="B849" s="54"/>
    </row>
    <row r="850" spans="2:2" x14ac:dyDescent="0.2">
      <c r="B850" s="54"/>
    </row>
    <row r="851" spans="2:2" x14ac:dyDescent="0.2">
      <c r="B851" s="54"/>
    </row>
    <row r="852" spans="2:2" x14ac:dyDescent="0.2">
      <c r="B852" s="54"/>
    </row>
    <row r="853" spans="2:2" x14ac:dyDescent="0.2">
      <c r="B853" s="54"/>
    </row>
    <row r="854" spans="2:2" x14ac:dyDescent="0.2">
      <c r="B854" s="54"/>
    </row>
    <row r="855" spans="2:2" x14ac:dyDescent="0.2">
      <c r="B855" s="54"/>
    </row>
    <row r="856" spans="2:2" x14ac:dyDescent="0.2">
      <c r="B856" s="54"/>
    </row>
    <row r="857" spans="2:2" x14ac:dyDescent="0.2">
      <c r="B857" s="54"/>
    </row>
  </sheetData>
  <autoFilter ref="A8:C838"/>
  <pageMargins left="0.7" right="0.7" top="0.75" bottom="0.75" header="0.3" footer="0.3"/>
  <pageSetup paperSize="1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6" topLeftCell="A7" activePane="bottomLeft" state="frozen"/>
      <selection pane="bottomLeft" activeCell="B11" sqref="B11"/>
    </sheetView>
  </sheetViews>
  <sheetFormatPr baseColWidth="10" defaultColWidth="11.375" defaultRowHeight="11.8" x14ac:dyDescent="0.2"/>
  <cols>
    <col min="1" max="1" width="5.75" style="17" customWidth="1"/>
    <col min="2" max="2" width="80.875" style="19" bestFit="1" customWidth="1"/>
    <col min="3" max="3" width="15.75" style="45" customWidth="1"/>
    <col min="4" max="4" width="7.625" style="17" customWidth="1"/>
    <col min="5" max="16384" width="11.375" style="19"/>
  </cols>
  <sheetData>
    <row r="1" spans="1:4" x14ac:dyDescent="0.2">
      <c r="B1" s="429" t="s">
        <v>2253</v>
      </c>
      <c r="C1" s="429"/>
      <c r="D1" s="429"/>
    </row>
    <row r="2" spans="1:4" x14ac:dyDescent="0.2">
      <c r="B2" s="429" t="s">
        <v>2240</v>
      </c>
      <c r="C2" s="429"/>
      <c r="D2" s="429"/>
    </row>
    <row r="3" spans="1:4" x14ac:dyDescent="0.2">
      <c r="B3" s="429" t="s">
        <v>1695</v>
      </c>
      <c r="C3" s="429"/>
      <c r="D3" s="429"/>
    </row>
    <row r="4" spans="1:4" x14ac:dyDescent="0.2">
      <c r="B4" s="18"/>
      <c r="C4" s="18"/>
      <c r="D4" s="18"/>
    </row>
    <row r="5" spans="1:4" x14ac:dyDescent="0.2">
      <c r="B5" s="430" t="s">
        <v>44</v>
      </c>
      <c r="C5" s="430"/>
      <c r="D5" s="430"/>
    </row>
    <row r="6" spans="1:4" ht="20.95" customHeight="1" x14ac:dyDescent="0.2">
      <c r="A6" s="74" t="s">
        <v>1696</v>
      </c>
      <c r="B6" s="74" t="s">
        <v>1697</v>
      </c>
      <c r="C6" s="74" t="s">
        <v>43</v>
      </c>
      <c r="D6" s="74" t="s">
        <v>52</v>
      </c>
    </row>
    <row r="7" spans="1:4" x14ac:dyDescent="0.2">
      <c r="A7" s="75">
        <v>1</v>
      </c>
      <c r="B7" s="76" t="s">
        <v>2128</v>
      </c>
      <c r="C7" s="77">
        <f>+PE!D6+PE!D64+PE!D187+PE!D358-C10</f>
        <v>39210375.399999999</v>
      </c>
      <c r="D7" s="416">
        <f>+C7/$C$12*100</f>
        <v>46.108665666208751</v>
      </c>
    </row>
    <row r="8" spans="1:4" x14ac:dyDescent="0.2">
      <c r="A8" s="75">
        <v>2</v>
      </c>
      <c r="B8" s="76" t="s">
        <v>2129</v>
      </c>
      <c r="C8" s="77">
        <f>+PE!D387+PE!D481</f>
        <v>44075059</v>
      </c>
      <c r="D8" s="416">
        <f>+C8/$C$12*100</f>
        <v>51.829194158886452</v>
      </c>
    </row>
    <row r="9" spans="1:4" x14ac:dyDescent="0.2">
      <c r="A9" s="75">
        <v>3</v>
      </c>
      <c r="B9" s="76" t="s">
        <v>2130</v>
      </c>
      <c r="C9" s="77">
        <f>+PE!D543</f>
        <v>1268624.6000000001</v>
      </c>
      <c r="D9" s="416">
        <f>+C9/$C$12*100</f>
        <v>1.4918140145459513</v>
      </c>
    </row>
    <row r="10" spans="1:4" s="308" customFormat="1" x14ac:dyDescent="0.2">
      <c r="A10" s="75">
        <v>4</v>
      </c>
      <c r="B10" s="76" t="s">
        <v>2126</v>
      </c>
      <c r="C10" s="77">
        <f>+PE!C382</f>
        <v>485000</v>
      </c>
      <c r="D10" s="416">
        <f>+C10/$C$12*100</f>
        <v>0.57032616035885342</v>
      </c>
    </row>
    <row r="11" spans="1:4" s="308" customFormat="1" x14ac:dyDescent="0.2">
      <c r="A11" s="75">
        <v>5</v>
      </c>
      <c r="B11" s="76" t="s">
        <v>42</v>
      </c>
      <c r="C11" s="77">
        <v>0</v>
      </c>
      <c r="D11" s="416">
        <f>+C11/$C$12*100</f>
        <v>0</v>
      </c>
    </row>
    <row r="12" spans="1:4" x14ac:dyDescent="0.2">
      <c r="A12" s="35"/>
      <c r="B12" s="388" t="s">
        <v>2127</v>
      </c>
      <c r="C12" s="387">
        <f>SUM(C7:C11)</f>
        <v>85039059</v>
      </c>
      <c r="D12" s="39">
        <v>100</v>
      </c>
    </row>
    <row r="13" spans="1:4" x14ac:dyDescent="0.2">
      <c r="B13" s="40"/>
      <c r="C13" s="42"/>
    </row>
    <row r="14" spans="1:4" x14ac:dyDescent="0.2">
      <c r="B14" s="40"/>
      <c r="C14" s="394"/>
    </row>
    <row r="15" spans="1:4" x14ac:dyDescent="0.2">
      <c r="B15" s="43" t="s">
        <v>46</v>
      </c>
      <c r="C15" s="395"/>
    </row>
    <row r="16" spans="1:4" x14ac:dyDescent="0.2">
      <c r="B16" s="40"/>
      <c r="C16" s="42"/>
    </row>
    <row r="17" spans="2:6" x14ac:dyDescent="0.2">
      <c r="B17" s="43" t="s">
        <v>47</v>
      </c>
      <c r="C17" s="43"/>
    </row>
    <row r="18" spans="2:6" x14ac:dyDescent="0.2">
      <c r="B18" s="44" t="s">
        <v>48</v>
      </c>
      <c r="C18" s="44"/>
    </row>
    <row r="19" spans="2:6" s="17" customFormat="1" x14ac:dyDescent="0.2">
      <c r="B19" s="40"/>
      <c r="C19" s="42"/>
      <c r="E19" s="19"/>
      <c r="F19" s="19"/>
    </row>
    <row r="20" spans="2:6" s="17" customFormat="1" x14ac:dyDescent="0.2">
      <c r="B20" s="40"/>
      <c r="C20" s="42"/>
      <c r="E20" s="19"/>
      <c r="F20" s="19"/>
    </row>
    <row r="21" spans="2:6" s="17" customFormat="1" x14ac:dyDescent="0.2">
      <c r="B21" s="43" t="s">
        <v>50</v>
      </c>
      <c r="C21" s="43"/>
      <c r="E21" s="19"/>
      <c r="F21" s="19"/>
    </row>
    <row r="22" spans="2:6" s="17" customFormat="1" x14ac:dyDescent="0.2">
      <c r="B22" s="44" t="s">
        <v>48</v>
      </c>
      <c r="C22" s="44"/>
      <c r="E22" s="19"/>
      <c r="F22" s="19"/>
    </row>
    <row r="23" spans="2:6" s="17" customFormat="1" x14ac:dyDescent="0.2">
      <c r="B23" s="40"/>
      <c r="C23" s="42"/>
      <c r="E23" s="19"/>
      <c r="F23" s="19"/>
    </row>
    <row r="24" spans="2:6" s="17" customFormat="1" x14ac:dyDescent="0.2">
      <c r="B24" s="40"/>
      <c r="C24" s="42"/>
      <c r="E24" s="19"/>
      <c r="F24" s="19"/>
    </row>
    <row r="25" spans="2:6" s="17" customFormat="1" x14ac:dyDescent="0.2">
      <c r="B25" s="43" t="s">
        <v>49</v>
      </c>
      <c r="C25" s="43"/>
      <c r="E25" s="19"/>
      <c r="F25" s="19"/>
    </row>
    <row r="26" spans="2:6" s="17" customFormat="1" x14ac:dyDescent="0.2">
      <c r="B26" s="44" t="s">
        <v>48</v>
      </c>
      <c r="C26" s="44"/>
      <c r="E26" s="19"/>
      <c r="F26" s="19"/>
    </row>
  </sheetData>
  <mergeCells count="4">
    <mergeCell ref="B1:D1"/>
    <mergeCell ref="B2:D2"/>
    <mergeCell ref="B3:D3"/>
    <mergeCell ref="B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workbookViewId="0">
      <pane ySplit="6" topLeftCell="A7" activePane="bottomLeft" state="frozen"/>
      <selection pane="bottomLeft" activeCell="F12" sqref="F12"/>
    </sheetView>
  </sheetViews>
  <sheetFormatPr baseColWidth="10" defaultRowHeight="12.45" x14ac:dyDescent="0.2"/>
  <cols>
    <col min="2" max="2" width="35.125" customWidth="1"/>
    <col min="3" max="3" width="13.75" bestFit="1" customWidth="1"/>
    <col min="4" max="4" width="15.625" customWidth="1"/>
  </cols>
  <sheetData>
    <row r="1" spans="1:15" s="308" customFormat="1" ht="11.8" x14ac:dyDescent="0.2">
      <c r="A1" s="17"/>
      <c r="B1" s="429" t="s">
        <v>2268</v>
      </c>
      <c r="C1" s="429"/>
      <c r="D1" s="429"/>
      <c r="N1" s="17"/>
      <c r="O1" s="17"/>
    </row>
    <row r="2" spans="1:15" s="308" customFormat="1" ht="11.8" x14ac:dyDescent="0.2">
      <c r="A2" s="17"/>
      <c r="B2" s="429" t="s">
        <v>2240</v>
      </c>
      <c r="C2" s="429"/>
      <c r="D2" s="429"/>
      <c r="N2" s="17"/>
      <c r="O2" s="17"/>
    </row>
    <row r="3" spans="1:15" s="308" customFormat="1" ht="11.8" x14ac:dyDescent="0.2">
      <c r="A3" s="17"/>
      <c r="B3" s="429" t="s">
        <v>2228</v>
      </c>
      <c r="C3" s="429"/>
      <c r="D3" s="429"/>
      <c r="N3" s="17"/>
      <c r="O3" s="17"/>
    </row>
    <row r="4" spans="1:15" s="308" customFormat="1" ht="11.8" x14ac:dyDescent="0.2">
      <c r="A4" s="17"/>
      <c r="B4" s="385"/>
      <c r="C4" s="385"/>
      <c r="D4" s="385"/>
      <c r="N4" s="17"/>
      <c r="O4" s="17"/>
    </row>
    <row r="5" spans="1:15" s="308" customFormat="1" ht="11.8" x14ac:dyDescent="0.2">
      <c r="A5" s="17"/>
      <c r="B5" s="430" t="s">
        <v>44</v>
      </c>
      <c r="C5" s="430"/>
      <c r="D5" s="430"/>
      <c r="N5" s="17"/>
      <c r="O5" s="17"/>
    </row>
    <row r="6" spans="1:15" s="308" customFormat="1" ht="11.8" x14ac:dyDescent="0.2">
      <c r="A6" s="20" t="s">
        <v>2132</v>
      </c>
      <c r="B6" s="20" t="s">
        <v>2133</v>
      </c>
      <c r="C6" s="20" t="s">
        <v>2098</v>
      </c>
      <c r="D6" s="20" t="s">
        <v>2134</v>
      </c>
      <c r="N6" s="17"/>
      <c r="O6" s="17"/>
    </row>
    <row r="7" spans="1:15" x14ac:dyDescent="0.2">
      <c r="A7" s="401">
        <v>1</v>
      </c>
      <c r="B7" s="402" t="s">
        <v>2135</v>
      </c>
      <c r="C7" s="408"/>
      <c r="D7" s="409"/>
    </row>
    <row r="8" spans="1:15" ht="13.1" x14ac:dyDescent="0.25">
      <c r="A8" s="403">
        <v>1.1000000000000001</v>
      </c>
      <c r="B8" s="404" t="s">
        <v>2136</v>
      </c>
      <c r="C8" s="307"/>
      <c r="D8" s="410">
        <f>SUM(C9:C17)</f>
        <v>85039059</v>
      </c>
    </row>
    <row r="9" spans="1:15" x14ac:dyDescent="0.2">
      <c r="A9" s="405" t="s">
        <v>2137</v>
      </c>
      <c r="B9" s="406" t="s">
        <v>41</v>
      </c>
      <c r="C9" s="409">
        <f>+[1]PI!F7</f>
        <v>1240000</v>
      </c>
      <c r="D9" s="408"/>
      <c r="E9" s="307"/>
    </row>
    <row r="10" spans="1:15" x14ac:dyDescent="0.2">
      <c r="A10" s="405" t="s">
        <v>2138</v>
      </c>
      <c r="B10" s="406" t="s">
        <v>2139</v>
      </c>
      <c r="C10" s="408"/>
      <c r="D10" s="408"/>
      <c r="E10" s="307"/>
    </row>
    <row r="11" spans="1:15" x14ac:dyDescent="0.2">
      <c r="A11" s="405" t="s">
        <v>2140</v>
      </c>
      <c r="B11" s="406" t="s">
        <v>2141</v>
      </c>
      <c r="C11" s="409">
        <f>+[1]PI!F23</f>
        <v>0</v>
      </c>
      <c r="D11" s="408"/>
      <c r="E11" s="307"/>
    </row>
    <row r="12" spans="1:15" ht="20.95" x14ac:dyDescent="0.2">
      <c r="A12" s="405" t="s">
        <v>2142</v>
      </c>
      <c r="B12" s="406" t="s">
        <v>2143</v>
      </c>
      <c r="C12" s="409">
        <f>+[1]PI!F27</f>
        <v>620000</v>
      </c>
      <c r="D12" s="408"/>
      <c r="E12" s="307"/>
    </row>
    <row r="13" spans="1:15" x14ac:dyDescent="0.2">
      <c r="A13" s="405" t="s">
        <v>2144</v>
      </c>
      <c r="B13" s="406" t="s">
        <v>2145</v>
      </c>
      <c r="C13" s="408"/>
      <c r="D13" s="408"/>
      <c r="E13" s="307"/>
    </row>
    <row r="14" spans="1:15" ht="31.45" x14ac:dyDescent="0.2">
      <c r="A14" s="405" t="s">
        <v>2146</v>
      </c>
      <c r="B14" s="406" t="s">
        <v>2147</v>
      </c>
      <c r="C14" s="408"/>
      <c r="D14" s="408"/>
      <c r="E14" s="307"/>
    </row>
    <row r="15" spans="1:15" ht="20.95" x14ac:dyDescent="0.2">
      <c r="A15" s="405" t="s">
        <v>2148</v>
      </c>
      <c r="B15" s="406" t="s">
        <v>2149</v>
      </c>
      <c r="C15" s="408"/>
      <c r="D15" s="408"/>
      <c r="E15" s="307"/>
    </row>
    <row r="16" spans="1:15" ht="20.95" x14ac:dyDescent="0.2">
      <c r="A16" s="405" t="s">
        <v>2150</v>
      </c>
      <c r="B16" s="406" t="s">
        <v>2151</v>
      </c>
      <c r="C16" s="409">
        <f>+[1]PI!F58+[1]PI!F69</f>
        <v>525000</v>
      </c>
      <c r="D16" s="408"/>
      <c r="E16" s="307"/>
    </row>
    <row r="17" spans="1:5" x14ac:dyDescent="0.2">
      <c r="A17" s="405" t="s">
        <v>2152</v>
      </c>
      <c r="B17" s="406" t="s">
        <v>42</v>
      </c>
      <c r="C17" s="409">
        <f>+[1]PI!F101</f>
        <v>82654059</v>
      </c>
      <c r="D17" s="408"/>
      <c r="E17" s="307"/>
    </row>
    <row r="18" spans="1:5" ht="13.1" x14ac:dyDescent="0.25">
      <c r="A18" s="403">
        <v>1.2</v>
      </c>
      <c r="B18" s="404" t="s">
        <v>2153</v>
      </c>
      <c r="C18" s="307"/>
      <c r="D18" s="410">
        <f>SUM(C19:C26)</f>
        <v>0</v>
      </c>
      <c r="E18" s="307"/>
    </row>
    <row r="19" spans="1:5" x14ac:dyDescent="0.2">
      <c r="A19" s="405" t="s">
        <v>2154</v>
      </c>
      <c r="B19" s="406" t="s">
        <v>2155</v>
      </c>
      <c r="C19" s="408"/>
      <c r="D19" s="408"/>
      <c r="E19" s="307"/>
    </row>
    <row r="20" spans="1:5" x14ac:dyDescent="0.2">
      <c r="A20" s="405" t="s">
        <v>2156</v>
      </c>
      <c r="B20" s="406" t="s">
        <v>2157</v>
      </c>
      <c r="C20" s="408"/>
      <c r="D20" s="408"/>
      <c r="E20" s="307"/>
    </row>
    <row r="21" spans="1:5" x14ac:dyDescent="0.2">
      <c r="A21" s="405" t="s">
        <v>2158</v>
      </c>
      <c r="B21" s="406" t="s">
        <v>2159</v>
      </c>
      <c r="C21" s="408"/>
      <c r="D21" s="408"/>
      <c r="E21" s="307"/>
    </row>
    <row r="22" spans="1:5" x14ac:dyDescent="0.2">
      <c r="A22" s="405" t="s">
        <v>2160</v>
      </c>
      <c r="B22" s="406" t="s">
        <v>2161</v>
      </c>
      <c r="C22" s="408"/>
      <c r="D22" s="408"/>
      <c r="E22" s="307"/>
    </row>
    <row r="23" spans="1:5" x14ac:dyDescent="0.2">
      <c r="A23" s="405" t="s">
        <v>2162</v>
      </c>
      <c r="B23" s="406" t="s">
        <v>2163</v>
      </c>
      <c r="C23" s="408"/>
      <c r="D23" s="408"/>
      <c r="E23" s="307"/>
    </row>
    <row r="24" spans="1:5" ht="20.95" x14ac:dyDescent="0.2">
      <c r="A24" s="405" t="s">
        <v>2164</v>
      </c>
      <c r="B24" s="406" t="s">
        <v>2165</v>
      </c>
      <c r="C24" s="408"/>
      <c r="D24" s="408"/>
      <c r="E24" s="307"/>
    </row>
    <row r="25" spans="1:5" ht="20.95" x14ac:dyDescent="0.2">
      <c r="A25" s="405" t="s">
        <v>2166</v>
      </c>
      <c r="B25" s="406" t="s">
        <v>2167</v>
      </c>
      <c r="C25" s="409"/>
      <c r="D25" s="408"/>
      <c r="E25" s="307"/>
    </row>
    <row r="26" spans="1:5" ht="20.95" x14ac:dyDescent="0.2">
      <c r="A26" s="405" t="s">
        <v>2168</v>
      </c>
      <c r="B26" s="406" t="s">
        <v>2169</v>
      </c>
      <c r="C26" s="408"/>
      <c r="D26" s="408"/>
      <c r="E26" s="307"/>
    </row>
    <row r="27" spans="1:5" ht="13.1" x14ac:dyDescent="0.25">
      <c r="A27" s="405"/>
      <c r="B27" s="402" t="s">
        <v>2170</v>
      </c>
      <c r="C27" s="408"/>
      <c r="D27" s="410">
        <f>SUM(D8:D26)</f>
        <v>85039059</v>
      </c>
      <c r="E27" s="307"/>
    </row>
    <row r="28" spans="1:5" x14ac:dyDescent="0.2">
      <c r="A28" s="405"/>
      <c r="B28" s="402"/>
      <c r="C28" s="408"/>
      <c r="D28" s="408"/>
      <c r="E28" s="307"/>
    </row>
    <row r="29" spans="1:5" x14ac:dyDescent="0.2">
      <c r="A29" s="401">
        <v>2</v>
      </c>
      <c r="B29" s="402" t="s">
        <v>2171</v>
      </c>
      <c r="C29" s="408"/>
      <c r="D29" s="408"/>
      <c r="E29" s="307"/>
    </row>
    <row r="30" spans="1:5" ht="13.1" x14ac:dyDescent="0.25">
      <c r="A30" s="403">
        <v>2.1</v>
      </c>
      <c r="B30" s="404" t="s">
        <v>2172</v>
      </c>
      <c r="C30" s="408"/>
      <c r="D30" s="410">
        <f>SUM(C31:C46)</f>
        <v>42985000</v>
      </c>
      <c r="E30" s="307"/>
    </row>
    <row r="31" spans="1:5" ht="31.45" x14ac:dyDescent="0.25">
      <c r="A31" s="405" t="s">
        <v>1886</v>
      </c>
      <c r="B31" s="406" t="s">
        <v>2173</v>
      </c>
      <c r="C31" s="409">
        <f>+D27-C32-C33-C43-C48</f>
        <v>18703390</v>
      </c>
      <c r="D31" s="410"/>
      <c r="E31" s="307"/>
    </row>
    <row r="32" spans="1:5" x14ac:dyDescent="0.2">
      <c r="A32" s="405" t="s">
        <v>2174</v>
      </c>
      <c r="B32" s="406" t="s">
        <v>2175</v>
      </c>
      <c r="C32" s="409">
        <f>+[1]PE!D6</f>
        <v>19735610</v>
      </c>
      <c r="D32" s="408"/>
      <c r="E32" s="307"/>
    </row>
    <row r="33" spans="1:5" x14ac:dyDescent="0.2">
      <c r="A33" s="405" t="s">
        <v>2176</v>
      </c>
      <c r="B33" s="406" t="s">
        <v>2177</v>
      </c>
      <c r="C33" s="409">
        <f>+[1]PE!D387</f>
        <v>2021000</v>
      </c>
      <c r="D33" s="408"/>
      <c r="E33" s="307"/>
    </row>
    <row r="34" spans="1:5" ht="20.95" x14ac:dyDescent="0.2">
      <c r="A34" s="405" t="s">
        <v>2178</v>
      </c>
      <c r="B34" s="406" t="s">
        <v>2179</v>
      </c>
      <c r="C34" s="408"/>
      <c r="D34" s="408"/>
      <c r="E34" s="307"/>
    </row>
    <row r="35" spans="1:5" ht="20.95" x14ac:dyDescent="0.2">
      <c r="A35" s="405" t="s">
        <v>2180</v>
      </c>
      <c r="B35" s="406" t="s">
        <v>2181</v>
      </c>
      <c r="C35" s="408"/>
      <c r="D35" s="408"/>
      <c r="E35" s="307"/>
    </row>
    <row r="36" spans="1:5" x14ac:dyDescent="0.2">
      <c r="A36" s="405" t="s">
        <v>2182</v>
      </c>
      <c r="B36" s="406" t="s">
        <v>2183</v>
      </c>
      <c r="C36" s="408"/>
      <c r="D36" s="408"/>
      <c r="E36" s="307"/>
    </row>
    <row r="37" spans="1:5" ht="31.45" x14ac:dyDescent="0.2">
      <c r="A37" s="405" t="s">
        <v>2184</v>
      </c>
      <c r="B37" s="406" t="s">
        <v>2185</v>
      </c>
      <c r="C37" s="408"/>
      <c r="D37" s="408"/>
      <c r="E37" s="307"/>
    </row>
    <row r="38" spans="1:5" x14ac:dyDescent="0.2">
      <c r="A38" s="405" t="s">
        <v>2186</v>
      </c>
      <c r="B38" s="406" t="s">
        <v>2187</v>
      </c>
      <c r="C38" s="408"/>
      <c r="D38" s="408"/>
      <c r="E38" s="307"/>
    </row>
    <row r="39" spans="1:5" x14ac:dyDescent="0.2">
      <c r="A39" s="405" t="s">
        <v>1890</v>
      </c>
      <c r="B39" s="406" t="s">
        <v>2188</v>
      </c>
      <c r="C39" s="408"/>
      <c r="D39" s="408"/>
      <c r="E39" s="307"/>
    </row>
    <row r="40" spans="1:5" x14ac:dyDescent="0.2">
      <c r="A40" s="405" t="s">
        <v>2189</v>
      </c>
      <c r="B40" s="406" t="s">
        <v>2190</v>
      </c>
      <c r="C40" s="408"/>
      <c r="D40" s="408"/>
      <c r="E40" s="307"/>
    </row>
    <row r="41" spans="1:5" x14ac:dyDescent="0.2">
      <c r="A41" s="405" t="s">
        <v>2191</v>
      </c>
      <c r="B41" s="406" t="s">
        <v>2192</v>
      </c>
      <c r="C41" s="408"/>
      <c r="D41" s="408"/>
      <c r="E41" s="307"/>
    </row>
    <row r="42" spans="1:5" x14ac:dyDescent="0.2">
      <c r="A42" s="405" t="s">
        <v>2193</v>
      </c>
      <c r="B42" s="406" t="s">
        <v>2194</v>
      </c>
      <c r="C42" s="408"/>
      <c r="D42" s="408"/>
      <c r="E42" s="307"/>
    </row>
    <row r="43" spans="1:5" ht="20.95" x14ac:dyDescent="0.2">
      <c r="A43" s="405" t="s">
        <v>2195</v>
      </c>
      <c r="B43" s="406" t="s">
        <v>2196</v>
      </c>
      <c r="C43" s="409">
        <f>+[1]PE!D358</f>
        <v>2525000</v>
      </c>
      <c r="D43" s="408"/>
      <c r="E43" s="307"/>
    </row>
    <row r="44" spans="1:5" ht="20.95" x14ac:dyDescent="0.2">
      <c r="A44" s="405" t="s">
        <v>2197</v>
      </c>
      <c r="B44" s="406" t="s">
        <v>2198</v>
      </c>
      <c r="C44" s="408"/>
      <c r="D44" s="408"/>
      <c r="E44" s="307"/>
    </row>
    <row r="45" spans="1:5" x14ac:dyDescent="0.2">
      <c r="A45" s="405" t="s">
        <v>2199</v>
      </c>
      <c r="B45" s="406" t="s">
        <v>42</v>
      </c>
      <c r="C45" s="408"/>
      <c r="D45" s="408"/>
      <c r="E45" s="307"/>
    </row>
    <row r="46" spans="1:5" x14ac:dyDescent="0.2">
      <c r="A46" s="405" t="s">
        <v>2200</v>
      </c>
      <c r="B46" s="406" t="s">
        <v>2201</v>
      </c>
      <c r="C46" s="408"/>
      <c r="D46" s="408"/>
      <c r="E46" s="307"/>
    </row>
    <row r="47" spans="1:5" ht="13.1" x14ac:dyDescent="0.25">
      <c r="A47" s="403">
        <v>2.2000000000000002</v>
      </c>
      <c r="B47" s="404" t="s">
        <v>2202</v>
      </c>
      <c r="C47" s="408"/>
      <c r="D47" s="410">
        <f>SUM(C48:C54)</f>
        <v>42054059</v>
      </c>
      <c r="E47" s="307"/>
    </row>
    <row r="48" spans="1:5" x14ac:dyDescent="0.2">
      <c r="A48" s="405" t="s">
        <v>1895</v>
      </c>
      <c r="B48" s="406" t="s">
        <v>2203</v>
      </c>
      <c r="C48" s="409">
        <f>+[1]PE!D481</f>
        <v>42054059</v>
      </c>
      <c r="D48" s="408"/>
      <c r="E48" s="307"/>
    </row>
    <row r="49" spans="1:5" x14ac:dyDescent="0.2">
      <c r="A49" s="405" t="s">
        <v>1898</v>
      </c>
      <c r="B49" s="406" t="s">
        <v>2204</v>
      </c>
      <c r="C49" s="408"/>
      <c r="D49" s="408"/>
      <c r="E49" s="307"/>
    </row>
    <row r="50" spans="1:5" x14ac:dyDescent="0.2">
      <c r="A50" s="405" t="s">
        <v>1902</v>
      </c>
      <c r="B50" s="406" t="s">
        <v>2205</v>
      </c>
      <c r="C50" s="408"/>
      <c r="D50" s="408"/>
      <c r="E50" s="307"/>
    </row>
    <row r="51" spans="1:5" x14ac:dyDescent="0.2">
      <c r="A51" s="405" t="s">
        <v>1905</v>
      </c>
      <c r="B51" s="406" t="s">
        <v>2206</v>
      </c>
      <c r="C51" s="408"/>
      <c r="D51" s="408"/>
      <c r="E51" s="307"/>
    </row>
    <row r="52" spans="1:5" x14ac:dyDescent="0.2">
      <c r="A52" s="405" t="s">
        <v>1909</v>
      </c>
      <c r="B52" s="406" t="s">
        <v>2207</v>
      </c>
      <c r="C52" s="408"/>
      <c r="D52" s="408"/>
      <c r="E52" s="307"/>
    </row>
    <row r="53" spans="1:5" ht="20.95" x14ac:dyDescent="0.2">
      <c r="A53" s="405" t="s">
        <v>1912</v>
      </c>
      <c r="B53" s="406" t="s">
        <v>2208</v>
      </c>
      <c r="C53" s="408"/>
      <c r="D53" s="408"/>
      <c r="E53" s="307"/>
    </row>
    <row r="54" spans="1:5" ht="20.95" x14ac:dyDescent="0.2">
      <c r="A54" s="405" t="s">
        <v>2209</v>
      </c>
      <c r="B54" s="406" t="s">
        <v>2210</v>
      </c>
      <c r="C54" s="408"/>
      <c r="D54" s="408"/>
      <c r="E54" s="307"/>
    </row>
    <row r="55" spans="1:5" ht="13.1" x14ac:dyDescent="0.25">
      <c r="A55" s="405"/>
      <c r="B55" s="402" t="s">
        <v>2211</v>
      </c>
      <c r="C55" s="408"/>
      <c r="D55" s="410">
        <f>+D47+D30</f>
        <v>85039059</v>
      </c>
      <c r="E55" s="307"/>
    </row>
    <row r="56" spans="1:5" x14ac:dyDescent="0.2">
      <c r="A56" s="405"/>
      <c r="B56" s="406"/>
      <c r="C56" s="408"/>
      <c r="D56" s="408"/>
      <c r="E56" s="307"/>
    </row>
    <row r="57" spans="1:5" x14ac:dyDescent="0.2">
      <c r="A57" s="401">
        <v>3</v>
      </c>
      <c r="B57" s="402" t="s">
        <v>2212</v>
      </c>
      <c r="C57" s="408"/>
      <c r="D57" s="408"/>
      <c r="E57" s="307"/>
    </row>
    <row r="58" spans="1:5" ht="13.1" x14ac:dyDescent="0.25">
      <c r="A58" s="403">
        <v>3.1</v>
      </c>
      <c r="B58" s="404" t="s">
        <v>2213</v>
      </c>
      <c r="C58" s="408"/>
      <c r="D58" s="410">
        <f>SUM(C59:C61)</f>
        <v>0</v>
      </c>
      <c r="E58" s="307"/>
    </row>
    <row r="59" spans="1:5" x14ac:dyDescent="0.2">
      <c r="A59" s="405" t="s">
        <v>2214</v>
      </c>
      <c r="B59" s="406" t="s">
        <v>2215</v>
      </c>
      <c r="C59" s="408"/>
      <c r="D59" s="408"/>
      <c r="E59" s="307"/>
    </row>
    <row r="60" spans="1:5" x14ac:dyDescent="0.2">
      <c r="A60" s="405" t="s">
        <v>2216</v>
      </c>
      <c r="B60" s="406" t="s">
        <v>2217</v>
      </c>
      <c r="C60" s="408"/>
      <c r="D60" s="408"/>
      <c r="E60" s="307"/>
    </row>
    <row r="61" spans="1:5" x14ac:dyDescent="0.2">
      <c r="A61" s="405" t="s">
        <v>2218</v>
      </c>
      <c r="B61" s="406" t="s">
        <v>2219</v>
      </c>
      <c r="C61" s="408"/>
      <c r="D61" s="408"/>
      <c r="E61" s="307"/>
    </row>
    <row r="62" spans="1:5" ht="13.1" x14ac:dyDescent="0.25">
      <c r="A62" s="401">
        <v>3.2</v>
      </c>
      <c r="B62" s="407" t="s">
        <v>2220</v>
      </c>
      <c r="C62" s="408"/>
      <c r="D62" s="410">
        <f>SUM(C63:C65)</f>
        <v>0</v>
      </c>
      <c r="E62" s="307"/>
    </row>
    <row r="63" spans="1:5" x14ac:dyDescent="0.2">
      <c r="A63" s="405" t="s">
        <v>2221</v>
      </c>
      <c r="B63" s="406" t="s">
        <v>2222</v>
      </c>
      <c r="C63" s="408"/>
      <c r="D63" s="408"/>
      <c r="E63" s="307"/>
    </row>
    <row r="64" spans="1:5" x14ac:dyDescent="0.2">
      <c r="A64" s="405" t="s">
        <v>2223</v>
      </c>
      <c r="B64" s="406" t="s">
        <v>2224</v>
      </c>
      <c r="C64" s="408"/>
      <c r="D64" s="408"/>
      <c r="E64" s="307"/>
    </row>
    <row r="65" spans="1:5" x14ac:dyDescent="0.2">
      <c r="A65" s="405" t="s">
        <v>2225</v>
      </c>
      <c r="B65" s="406" t="s">
        <v>2226</v>
      </c>
      <c r="C65" s="408"/>
      <c r="D65" s="408"/>
      <c r="E65" s="307"/>
    </row>
    <row r="66" spans="1:5" ht="13.1" x14ac:dyDescent="0.25">
      <c r="A66" s="405"/>
      <c r="B66" s="402" t="s">
        <v>2227</v>
      </c>
      <c r="C66" s="408"/>
      <c r="D66" s="410">
        <f>+D62+D58</f>
        <v>0</v>
      </c>
      <c r="E66" s="307"/>
    </row>
    <row r="67" spans="1:5" x14ac:dyDescent="0.2">
      <c r="C67" s="307"/>
      <c r="D67" s="307"/>
      <c r="E67" s="307"/>
    </row>
    <row r="68" spans="1:5" x14ac:dyDescent="0.2">
      <c r="C68" s="307"/>
      <c r="D68" s="307"/>
      <c r="E68" s="307"/>
    </row>
    <row r="69" spans="1:5" x14ac:dyDescent="0.2">
      <c r="C69" s="307"/>
      <c r="D69" s="307"/>
      <c r="E69" s="307"/>
    </row>
    <row r="70" spans="1:5" x14ac:dyDescent="0.2">
      <c r="C70" s="307"/>
      <c r="D70" s="307"/>
      <c r="E70" s="307"/>
    </row>
    <row r="71" spans="1:5" x14ac:dyDescent="0.2">
      <c r="C71" s="307"/>
      <c r="D71" s="307"/>
      <c r="E71" s="307"/>
    </row>
    <row r="72" spans="1:5" x14ac:dyDescent="0.2">
      <c r="C72" s="307"/>
      <c r="D72" s="307"/>
      <c r="E72" s="307"/>
    </row>
    <row r="73" spans="1:5" x14ac:dyDescent="0.2">
      <c r="C73" s="307"/>
      <c r="D73" s="307"/>
      <c r="E73" s="307"/>
    </row>
    <row r="74" spans="1:5" x14ac:dyDescent="0.2">
      <c r="C74" s="307"/>
      <c r="D74" s="307"/>
      <c r="E74" s="307"/>
    </row>
    <row r="75" spans="1:5" x14ac:dyDescent="0.2">
      <c r="C75" s="307"/>
      <c r="D75" s="307"/>
      <c r="E75" s="307"/>
    </row>
    <row r="76" spans="1:5" x14ac:dyDescent="0.2">
      <c r="C76" s="307"/>
      <c r="D76" s="307"/>
      <c r="E76" s="307"/>
    </row>
    <row r="77" spans="1:5" x14ac:dyDescent="0.2">
      <c r="C77" s="307"/>
      <c r="D77" s="307"/>
      <c r="E77" s="307"/>
    </row>
    <row r="78" spans="1:5" x14ac:dyDescent="0.2">
      <c r="C78" s="307"/>
      <c r="D78" s="307"/>
      <c r="E78" s="307"/>
    </row>
    <row r="79" spans="1:5" x14ac:dyDescent="0.2">
      <c r="C79" s="307"/>
      <c r="D79" s="307"/>
      <c r="E79" s="307"/>
    </row>
    <row r="80" spans="1:5" x14ac:dyDescent="0.2">
      <c r="C80" s="307"/>
      <c r="D80" s="307"/>
      <c r="E80" s="307"/>
    </row>
    <row r="81" spans="3:5" x14ac:dyDescent="0.2">
      <c r="C81" s="307"/>
      <c r="D81" s="307"/>
      <c r="E81" s="307"/>
    </row>
    <row r="82" spans="3:5" x14ac:dyDescent="0.2">
      <c r="C82" s="307"/>
      <c r="D82" s="307"/>
      <c r="E82" s="307"/>
    </row>
    <row r="83" spans="3:5" x14ac:dyDescent="0.2">
      <c r="C83" s="307"/>
      <c r="D83" s="307"/>
      <c r="E83" s="307"/>
    </row>
    <row r="84" spans="3:5" x14ac:dyDescent="0.2">
      <c r="C84" s="307"/>
      <c r="D84" s="307"/>
      <c r="E84" s="307"/>
    </row>
    <row r="85" spans="3:5" x14ac:dyDescent="0.2">
      <c r="C85" s="307"/>
      <c r="D85" s="307"/>
      <c r="E85" s="307"/>
    </row>
    <row r="86" spans="3:5" x14ac:dyDescent="0.2">
      <c r="C86" s="307"/>
      <c r="D86" s="307"/>
      <c r="E86" s="307"/>
    </row>
    <row r="87" spans="3:5" x14ac:dyDescent="0.2">
      <c r="C87" s="307"/>
      <c r="D87" s="307"/>
      <c r="E87" s="307"/>
    </row>
    <row r="88" spans="3:5" x14ac:dyDescent="0.2">
      <c r="C88" s="307"/>
      <c r="D88" s="307"/>
      <c r="E88" s="307"/>
    </row>
    <row r="89" spans="3:5" x14ac:dyDescent="0.2">
      <c r="C89" s="307"/>
      <c r="D89" s="307"/>
      <c r="E89" s="307"/>
    </row>
    <row r="90" spans="3:5" x14ac:dyDescent="0.2">
      <c r="C90" s="307"/>
      <c r="D90" s="307"/>
      <c r="E90" s="307"/>
    </row>
    <row r="91" spans="3:5" x14ac:dyDescent="0.2">
      <c r="C91" s="307"/>
      <c r="D91" s="307"/>
      <c r="E91" s="307"/>
    </row>
    <row r="92" spans="3:5" x14ac:dyDescent="0.2">
      <c r="C92" s="307"/>
      <c r="D92" s="307"/>
      <c r="E92" s="307"/>
    </row>
    <row r="93" spans="3:5" x14ac:dyDescent="0.2">
      <c r="C93" s="307"/>
      <c r="D93" s="307"/>
      <c r="E93" s="307"/>
    </row>
    <row r="94" spans="3:5" x14ac:dyDescent="0.2">
      <c r="C94" s="307"/>
      <c r="D94" s="307"/>
      <c r="E94" s="307"/>
    </row>
    <row r="95" spans="3:5" x14ac:dyDescent="0.2">
      <c r="C95" s="307"/>
      <c r="D95" s="307"/>
      <c r="E95" s="307"/>
    </row>
    <row r="96" spans="3:5" x14ac:dyDescent="0.2">
      <c r="C96" s="307"/>
      <c r="D96" s="307"/>
      <c r="E96" s="307"/>
    </row>
    <row r="97" spans="3:5" x14ac:dyDescent="0.2">
      <c r="C97" s="307"/>
      <c r="D97" s="307"/>
      <c r="E97" s="307"/>
    </row>
    <row r="98" spans="3:5" x14ac:dyDescent="0.2">
      <c r="C98" s="307"/>
      <c r="D98" s="307"/>
      <c r="E98" s="307"/>
    </row>
    <row r="99" spans="3:5" x14ac:dyDescent="0.2">
      <c r="C99" s="307"/>
      <c r="D99" s="307"/>
      <c r="E99" s="307"/>
    </row>
    <row r="100" spans="3:5" x14ac:dyDescent="0.2">
      <c r="C100" s="307"/>
      <c r="D100" s="307"/>
      <c r="E100" s="307"/>
    </row>
    <row r="101" spans="3:5" x14ac:dyDescent="0.2">
      <c r="C101" s="307"/>
      <c r="D101" s="307"/>
      <c r="E101" s="307"/>
    </row>
    <row r="102" spans="3:5" x14ac:dyDescent="0.2">
      <c r="C102" s="307"/>
      <c r="D102" s="307"/>
      <c r="E102" s="307"/>
    </row>
    <row r="103" spans="3:5" x14ac:dyDescent="0.2">
      <c r="C103" s="307"/>
      <c r="D103" s="307"/>
      <c r="E103" s="307"/>
    </row>
    <row r="104" spans="3:5" x14ac:dyDescent="0.2">
      <c r="C104" s="307"/>
      <c r="D104" s="307"/>
      <c r="E104" s="307"/>
    </row>
    <row r="105" spans="3:5" x14ac:dyDescent="0.2">
      <c r="C105" s="307"/>
      <c r="D105" s="307"/>
      <c r="E105" s="307"/>
    </row>
    <row r="106" spans="3:5" x14ac:dyDescent="0.2">
      <c r="C106" s="307"/>
      <c r="D106" s="307"/>
      <c r="E106" s="307"/>
    </row>
    <row r="107" spans="3:5" x14ac:dyDescent="0.2">
      <c r="C107" s="307"/>
      <c r="D107" s="307"/>
      <c r="E107" s="307"/>
    </row>
    <row r="108" spans="3:5" x14ac:dyDescent="0.2">
      <c r="C108" s="307"/>
      <c r="D108" s="307"/>
      <c r="E108" s="307"/>
    </row>
    <row r="109" spans="3:5" x14ac:dyDescent="0.2">
      <c r="C109" s="307"/>
      <c r="D109" s="307"/>
      <c r="E109" s="307"/>
    </row>
    <row r="110" spans="3:5" x14ac:dyDescent="0.2">
      <c r="C110" s="307"/>
      <c r="D110" s="307"/>
      <c r="E110" s="307"/>
    </row>
    <row r="111" spans="3:5" x14ac:dyDescent="0.2">
      <c r="C111" s="307"/>
      <c r="D111" s="307"/>
      <c r="E111" s="307"/>
    </row>
    <row r="112" spans="3:5" x14ac:dyDescent="0.2">
      <c r="C112" s="307"/>
      <c r="D112" s="307"/>
      <c r="E112" s="307"/>
    </row>
    <row r="113" spans="3:5" x14ac:dyDescent="0.2">
      <c r="C113" s="307"/>
      <c r="D113" s="307"/>
      <c r="E113" s="307"/>
    </row>
    <row r="114" spans="3:5" x14ac:dyDescent="0.2">
      <c r="C114" s="307"/>
      <c r="D114" s="307"/>
      <c r="E114" s="307"/>
    </row>
    <row r="115" spans="3:5" x14ac:dyDescent="0.2">
      <c r="C115" s="307"/>
      <c r="D115" s="307"/>
      <c r="E115" s="307"/>
    </row>
    <row r="116" spans="3:5" x14ac:dyDescent="0.2">
      <c r="C116" s="307"/>
      <c r="D116" s="307"/>
      <c r="E116" s="307"/>
    </row>
    <row r="117" spans="3:5" x14ac:dyDescent="0.2">
      <c r="C117" s="307"/>
      <c r="D117" s="307"/>
      <c r="E117" s="307"/>
    </row>
    <row r="118" spans="3:5" x14ac:dyDescent="0.2">
      <c r="C118" s="307"/>
      <c r="D118" s="307"/>
      <c r="E118" s="307"/>
    </row>
    <row r="119" spans="3:5" x14ac:dyDescent="0.2">
      <c r="C119" s="307"/>
      <c r="D119" s="307"/>
      <c r="E119" s="307"/>
    </row>
    <row r="120" spans="3:5" x14ac:dyDescent="0.2">
      <c r="C120" s="307"/>
      <c r="D120" s="307"/>
      <c r="E120" s="307"/>
    </row>
    <row r="121" spans="3:5" x14ac:dyDescent="0.2">
      <c r="C121" s="307"/>
      <c r="D121" s="307"/>
      <c r="E121" s="307"/>
    </row>
    <row r="122" spans="3:5" x14ac:dyDescent="0.2">
      <c r="C122" s="307"/>
      <c r="D122" s="307"/>
      <c r="E122" s="307"/>
    </row>
    <row r="123" spans="3:5" x14ac:dyDescent="0.2">
      <c r="C123" s="307"/>
      <c r="D123" s="307"/>
      <c r="E123" s="307"/>
    </row>
  </sheetData>
  <mergeCells count="4">
    <mergeCell ref="B1:D1"/>
    <mergeCell ref="B2:D2"/>
    <mergeCell ref="B3:D3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zoomScale="115" zoomScaleNormal="115" workbookViewId="0">
      <pane ySplit="6" topLeftCell="A40" activePane="bottomLeft" state="frozen"/>
      <selection pane="bottomLeft" activeCell="B53" sqref="B53"/>
    </sheetView>
  </sheetViews>
  <sheetFormatPr baseColWidth="10" defaultColWidth="11.375" defaultRowHeight="11.8" x14ac:dyDescent="0.2"/>
  <cols>
    <col min="1" max="1" width="5.75" style="17" customWidth="1"/>
    <col min="2" max="2" width="80.875" style="19" bestFit="1" customWidth="1"/>
    <col min="3" max="3" width="17.625" style="45" customWidth="1"/>
    <col min="4" max="4" width="5.875" style="17" customWidth="1"/>
    <col min="5" max="5" width="11.375" style="308"/>
    <col min="6" max="6" width="13.375" style="308" bestFit="1" customWidth="1"/>
    <col min="7" max="7" width="15.375" style="308" bestFit="1" customWidth="1"/>
    <col min="8" max="10" width="11.375" style="308"/>
    <col min="11" max="12" width="11.375" style="19"/>
    <col min="13" max="13" width="11.375" style="308"/>
    <col min="14" max="15" width="8" style="17" customWidth="1"/>
    <col min="16" max="16384" width="11.375" style="19"/>
  </cols>
  <sheetData>
    <row r="1" spans="1:16" x14ac:dyDescent="0.2">
      <c r="B1" s="429" t="s">
        <v>2253</v>
      </c>
      <c r="C1" s="429"/>
      <c r="D1" s="429"/>
    </row>
    <row r="2" spans="1:16" x14ac:dyDescent="0.2">
      <c r="B2" s="429" t="s">
        <v>2240</v>
      </c>
      <c r="C2" s="429"/>
      <c r="D2" s="429"/>
    </row>
    <row r="3" spans="1:16" x14ac:dyDescent="0.2">
      <c r="B3" s="429" t="s">
        <v>1660</v>
      </c>
      <c r="C3" s="429"/>
      <c r="D3" s="429"/>
    </row>
    <row r="4" spans="1:16" x14ac:dyDescent="0.2">
      <c r="B4" s="18"/>
      <c r="C4" s="18"/>
      <c r="D4" s="18"/>
    </row>
    <row r="5" spans="1:16" x14ac:dyDescent="0.2">
      <c r="B5" s="430" t="s">
        <v>44</v>
      </c>
      <c r="C5" s="430"/>
      <c r="D5" s="430"/>
    </row>
    <row r="6" spans="1:16" ht="20.95" customHeight="1" x14ac:dyDescent="0.2">
      <c r="A6" s="74" t="s">
        <v>1694</v>
      </c>
      <c r="B6" s="74" t="s">
        <v>39</v>
      </c>
      <c r="C6" s="74" t="s">
        <v>43</v>
      </c>
      <c r="D6" s="74" t="s">
        <v>52</v>
      </c>
    </row>
    <row r="7" spans="1:16" x14ac:dyDescent="0.2">
      <c r="A7" s="80">
        <v>1</v>
      </c>
      <c r="B7" s="81" t="s">
        <v>1661</v>
      </c>
      <c r="C7" s="82">
        <f>SUM(C8:C16)</f>
        <v>12348934.4</v>
      </c>
      <c r="D7" s="83">
        <f>+C7/$C$40*100</f>
        <v>14.521485238918272</v>
      </c>
    </row>
    <row r="8" spans="1:16" x14ac:dyDescent="0.2">
      <c r="A8" s="78">
        <v>1.1000000000000001</v>
      </c>
      <c r="B8" s="79" t="s">
        <v>1662</v>
      </c>
      <c r="C8" s="85">
        <f t="shared" ref="C8:C38" si="0">+L8</f>
        <v>0</v>
      </c>
      <c r="D8" s="318">
        <f>+C8/$C$40*100</f>
        <v>0</v>
      </c>
      <c r="L8" s="308"/>
    </row>
    <row r="9" spans="1:16" x14ac:dyDescent="0.2">
      <c r="A9" s="78">
        <v>1.2</v>
      </c>
      <c r="B9" s="79" t="s">
        <v>1663</v>
      </c>
      <c r="C9" s="85">
        <f t="shared" si="0"/>
        <v>0</v>
      </c>
      <c r="D9" s="318">
        <f t="shared" ref="D9:D39" si="1">+C9/$C$40*100</f>
        <v>0</v>
      </c>
      <c r="K9" s="19">
        <v>12</v>
      </c>
      <c r="L9" s="308">
        <f t="shared" ref="L9:L11" si="2">SUMIF($N$9:$N$74,K9,$P$9:$P$74)</f>
        <v>0</v>
      </c>
      <c r="N9" s="17" t="str">
        <f>MID(O9,1,2)</f>
        <v>15</v>
      </c>
      <c r="O9" s="17">
        <f>+Adm!G3</f>
        <v>152</v>
      </c>
      <c r="P9" s="200">
        <f>+Adm!H3</f>
        <v>77417000</v>
      </c>
    </row>
    <row r="10" spans="1:16" x14ac:dyDescent="0.2">
      <c r="A10" s="78">
        <v>1.3</v>
      </c>
      <c r="B10" s="79" t="s">
        <v>1664</v>
      </c>
      <c r="C10" s="85">
        <v>3500000</v>
      </c>
      <c r="D10" s="318">
        <f t="shared" si="1"/>
        <v>4.1157557964040965</v>
      </c>
      <c r="K10" s="19">
        <v>13</v>
      </c>
      <c r="L10" s="308">
        <f t="shared" si="2"/>
        <v>710000</v>
      </c>
      <c r="N10" s="17" t="str">
        <f t="shared" ref="N10:N73" si="3">MID(O10,1,2)</f>
        <v>13</v>
      </c>
      <c r="O10" s="17">
        <f>+PresMpal!G3</f>
        <v>131</v>
      </c>
      <c r="P10" s="200">
        <f>+PresMpal!H3</f>
        <v>710000</v>
      </c>
    </row>
    <row r="11" spans="1:16" x14ac:dyDescent="0.2">
      <c r="A11" s="78">
        <v>1.4</v>
      </c>
      <c r="B11" s="79" t="s">
        <v>1665</v>
      </c>
      <c r="C11" s="85">
        <f t="shared" si="0"/>
        <v>0</v>
      </c>
      <c r="D11" s="318">
        <f t="shared" si="1"/>
        <v>0</v>
      </c>
      <c r="K11" s="308">
        <v>14</v>
      </c>
      <c r="L11" s="308">
        <f t="shared" si="2"/>
        <v>0</v>
      </c>
      <c r="N11" s="17" t="str">
        <f t="shared" si="3"/>
        <v>17</v>
      </c>
      <c r="O11" s="17">
        <f>+'Pro civil'!G3</f>
        <v>172</v>
      </c>
      <c r="P11" s="200">
        <f>+'Pro civil'!H3</f>
        <v>46300</v>
      </c>
    </row>
    <row r="12" spans="1:16" x14ac:dyDescent="0.2">
      <c r="A12" s="78">
        <v>1.5</v>
      </c>
      <c r="B12" s="79" t="s">
        <v>1666</v>
      </c>
      <c r="C12" s="85">
        <v>3200000</v>
      </c>
      <c r="D12" s="318">
        <f t="shared" si="1"/>
        <v>3.762976728140889</v>
      </c>
      <c r="K12" s="308">
        <v>15</v>
      </c>
      <c r="L12" s="308">
        <f>SUMIF($N$9:$N$74,K12,$P$9:$P$74)</f>
        <v>80096000</v>
      </c>
      <c r="N12" s="17" t="str">
        <f t="shared" si="3"/>
        <v>18</v>
      </c>
      <c r="O12" s="17">
        <f>+'C social'!G3</f>
        <v>183</v>
      </c>
      <c r="P12" s="200">
        <f>+'C social'!H3</f>
        <v>33500</v>
      </c>
    </row>
    <row r="13" spans="1:16" x14ac:dyDescent="0.2">
      <c r="A13" s="78">
        <v>1.6</v>
      </c>
      <c r="B13" s="79" t="s">
        <v>1667</v>
      </c>
      <c r="C13" s="85">
        <f t="shared" si="0"/>
        <v>0</v>
      </c>
      <c r="D13" s="318">
        <f t="shared" si="1"/>
        <v>0</v>
      </c>
      <c r="K13" s="308">
        <v>16</v>
      </c>
      <c r="L13" s="308">
        <f t="shared" ref="L13:L39" si="4">SUMIF($N$9:$N$74,K13,$P$9:$P$74)</f>
        <v>0</v>
      </c>
      <c r="N13" s="17" t="str">
        <f t="shared" si="3"/>
        <v>18</v>
      </c>
      <c r="O13" s="17">
        <f>+Trasp!G3</f>
        <v>184</v>
      </c>
      <c r="P13" s="200">
        <f>+Trasp!H3</f>
        <v>38500</v>
      </c>
    </row>
    <row r="14" spans="1:16" x14ac:dyDescent="0.2">
      <c r="A14" s="78">
        <v>1.7</v>
      </c>
      <c r="B14" s="79" t="s">
        <v>1668</v>
      </c>
      <c r="C14" s="85">
        <v>5576934.4000000004</v>
      </c>
      <c r="D14" s="318">
        <f t="shared" si="1"/>
        <v>6.5580857379901154</v>
      </c>
      <c r="F14" s="420"/>
      <c r="K14" s="308">
        <v>17</v>
      </c>
      <c r="L14" s="308">
        <f>SUMIF($N$9:$N$74,K14,$P$9:$P$74)</f>
        <v>4846300</v>
      </c>
      <c r="N14" s="17" t="str">
        <f t="shared" si="3"/>
        <v>37</v>
      </c>
      <c r="O14" s="17">
        <f>+Turismo!G3</f>
        <v>371</v>
      </c>
      <c r="P14" s="200">
        <f>+Turismo!H3</f>
        <v>66500</v>
      </c>
    </row>
    <row r="15" spans="1:16" x14ac:dyDescent="0.2">
      <c r="A15" s="78">
        <v>1.8</v>
      </c>
      <c r="B15" s="79" t="s">
        <v>1669</v>
      </c>
      <c r="C15" s="85">
        <f t="shared" si="0"/>
        <v>72000</v>
      </c>
      <c r="D15" s="318">
        <f t="shared" si="1"/>
        <v>8.4666976383170001E-2</v>
      </c>
      <c r="K15" s="308">
        <v>18</v>
      </c>
      <c r="L15" s="308">
        <f t="shared" si="4"/>
        <v>72000</v>
      </c>
      <c r="N15" s="17" t="str">
        <f t="shared" si="3"/>
        <v>38</v>
      </c>
      <c r="O15" s="17">
        <f>+'Des tec'!G3</f>
        <v>382</v>
      </c>
      <c r="P15" s="200">
        <f>+'Des tec'!H3</f>
        <v>1235000</v>
      </c>
    </row>
    <row r="16" spans="1:16" x14ac:dyDescent="0.2">
      <c r="A16" s="78">
        <v>1.9</v>
      </c>
      <c r="B16" s="79" t="s">
        <v>1670</v>
      </c>
      <c r="C16" s="85">
        <f t="shared" si="0"/>
        <v>0</v>
      </c>
      <c r="D16" s="318">
        <f t="shared" si="1"/>
        <v>0</v>
      </c>
      <c r="K16" s="308">
        <v>19</v>
      </c>
      <c r="L16" s="308">
        <f t="shared" si="4"/>
        <v>0</v>
      </c>
      <c r="N16" s="17" t="str">
        <f t="shared" si="3"/>
        <v>15</v>
      </c>
      <c r="O16" s="17">
        <f>+Pens!G3</f>
        <v>152</v>
      </c>
      <c r="P16" s="200">
        <f>+Pens!H3</f>
        <v>2555000</v>
      </c>
    </row>
    <row r="17" spans="1:16" x14ac:dyDescent="0.2">
      <c r="A17" s="80">
        <v>2</v>
      </c>
      <c r="B17" s="81" t="s">
        <v>1671</v>
      </c>
      <c r="C17" s="82">
        <f>SUM(C18:C24)</f>
        <v>70120000</v>
      </c>
      <c r="D17" s="83">
        <f>+C17/$C$40*100</f>
        <v>82.45622755538723</v>
      </c>
      <c r="K17" s="308">
        <v>20</v>
      </c>
      <c r="L17" s="308">
        <f t="shared" si="4"/>
        <v>0</v>
      </c>
      <c r="N17" s="17" t="str">
        <f t="shared" si="3"/>
        <v>41</v>
      </c>
      <c r="O17" s="17">
        <f>+Deuda!G3</f>
        <v>411</v>
      </c>
      <c r="P17" s="200">
        <f>+Deuda!H3</f>
        <v>898000</v>
      </c>
    </row>
    <row r="18" spans="1:16" x14ac:dyDescent="0.2">
      <c r="A18" s="78">
        <v>2.1</v>
      </c>
      <c r="B18" s="79" t="s">
        <v>1672</v>
      </c>
      <c r="C18" s="85">
        <f t="shared" si="0"/>
        <v>3970000</v>
      </c>
      <c r="D18" s="318">
        <f t="shared" si="1"/>
        <v>4.6684430033497897</v>
      </c>
      <c r="K18" s="308">
        <v>21</v>
      </c>
      <c r="L18" s="308">
        <f t="shared" si="4"/>
        <v>3970000</v>
      </c>
      <c r="N18" s="17" t="str">
        <f t="shared" si="3"/>
        <v>44</v>
      </c>
      <c r="O18" s="17">
        <f>+Adefas!G3</f>
        <v>441</v>
      </c>
      <c r="P18" s="200">
        <f>+Adefas!H3</f>
        <v>5850200</v>
      </c>
    </row>
    <row r="19" spans="1:16" x14ac:dyDescent="0.2">
      <c r="A19" s="78">
        <v>2.2000000000000002</v>
      </c>
      <c r="B19" s="79" t="s">
        <v>1673</v>
      </c>
      <c r="C19" s="85">
        <v>35000000</v>
      </c>
      <c r="D19" s="318">
        <f t="shared" si="1"/>
        <v>41.157557964040969</v>
      </c>
      <c r="G19" s="232"/>
      <c r="H19" s="309"/>
      <c r="I19" s="311"/>
      <c r="K19" s="308">
        <v>22</v>
      </c>
      <c r="L19" s="308">
        <f t="shared" si="4"/>
        <v>79845000</v>
      </c>
      <c r="N19" s="17" t="str">
        <f t="shared" si="3"/>
        <v>23</v>
      </c>
      <c r="O19" s="17">
        <f>+Ayudas!G5</f>
        <v>232</v>
      </c>
      <c r="P19" s="200">
        <f>+Ayudas!H5</f>
        <v>800000</v>
      </c>
    </row>
    <row r="20" spans="1:16" x14ac:dyDescent="0.2">
      <c r="A20" s="78">
        <v>2.2999999999999998</v>
      </c>
      <c r="B20" s="79" t="s">
        <v>1674</v>
      </c>
      <c r="C20" s="85">
        <v>5900000</v>
      </c>
      <c r="D20" s="318">
        <f t="shared" si="1"/>
        <v>6.9379883425097644</v>
      </c>
      <c r="G20" s="232"/>
      <c r="H20" s="309"/>
      <c r="I20" s="311"/>
      <c r="K20" s="308">
        <v>23</v>
      </c>
      <c r="L20" s="308">
        <f t="shared" si="4"/>
        <v>3500000</v>
      </c>
      <c r="N20" s="17" t="str">
        <f t="shared" si="3"/>
        <v>24</v>
      </c>
      <c r="O20" s="17">
        <f>+Ayudas!G6</f>
        <v>241</v>
      </c>
      <c r="P20" s="200">
        <f>+Ayudas!H6</f>
        <v>100000</v>
      </c>
    </row>
    <row r="21" spans="1:16" x14ac:dyDescent="0.2">
      <c r="A21" s="78">
        <v>2.4</v>
      </c>
      <c r="B21" s="79" t="s">
        <v>1675</v>
      </c>
      <c r="C21" s="85">
        <v>10300000</v>
      </c>
      <c r="D21" s="318">
        <f t="shared" si="1"/>
        <v>12.112081343703487</v>
      </c>
      <c r="G21" s="232"/>
      <c r="H21" s="309"/>
      <c r="I21" s="311"/>
      <c r="K21" s="308">
        <v>24</v>
      </c>
      <c r="L21" s="308">
        <f t="shared" si="4"/>
        <v>9650000</v>
      </c>
      <c r="N21" s="17" t="str">
        <f t="shared" si="3"/>
        <v>24</v>
      </c>
      <c r="O21" s="17">
        <f>+Ayudas!G7</f>
        <v>242</v>
      </c>
      <c r="P21" s="200">
        <f>+Ayudas!H7</f>
        <v>100000</v>
      </c>
    </row>
    <row r="22" spans="1:16" x14ac:dyDescent="0.2">
      <c r="A22" s="78">
        <v>2.5</v>
      </c>
      <c r="B22" s="79" t="s">
        <v>1676</v>
      </c>
      <c r="C22" s="85">
        <v>7200000</v>
      </c>
      <c r="D22" s="318">
        <f t="shared" si="1"/>
        <v>8.466697638317001</v>
      </c>
      <c r="F22" s="311"/>
      <c r="G22" s="232"/>
      <c r="H22" s="309"/>
      <c r="I22" s="311"/>
      <c r="K22" s="308">
        <v>25</v>
      </c>
      <c r="L22" s="308">
        <f t="shared" si="4"/>
        <v>6321000</v>
      </c>
      <c r="N22" s="17" t="str">
        <f t="shared" si="3"/>
        <v>24</v>
      </c>
      <c r="O22" s="17">
        <f>+Ayudas!G8</f>
        <v>244</v>
      </c>
      <c r="P22" s="200">
        <f>+Ayudas!H8</f>
        <v>250000</v>
      </c>
    </row>
    <row r="23" spans="1:16" x14ac:dyDescent="0.2">
      <c r="A23" s="78">
        <v>2.6</v>
      </c>
      <c r="B23" s="79" t="s">
        <v>1677</v>
      </c>
      <c r="C23" s="85">
        <f t="shared" si="0"/>
        <v>3650000</v>
      </c>
      <c r="D23" s="318">
        <f t="shared" si="1"/>
        <v>4.2921453305357016</v>
      </c>
      <c r="G23" s="232"/>
      <c r="H23" s="309"/>
      <c r="I23" s="311"/>
      <c r="K23" s="308">
        <v>26</v>
      </c>
      <c r="L23" s="308">
        <f t="shared" si="4"/>
        <v>3650000</v>
      </c>
      <c r="N23" s="17" t="str">
        <f t="shared" si="3"/>
        <v>25</v>
      </c>
      <c r="O23" s="17">
        <f>+Ayudas!G9</f>
        <v>251</v>
      </c>
      <c r="P23" s="200">
        <f>+Ayudas!H9</f>
        <v>100000</v>
      </c>
    </row>
    <row r="24" spans="1:16" x14ac:dyDescent="0.2">
      <c r="A24" s="78">
        <v>2.7</v>
      </c>
      <c r="B24" s="79" t="s">
        <v>1678</v>
      </c>
      <c r="C24" s="85">
        <v>4100000</v>
      </c>
      <c r="D24" s="318">
        <f t="shared" si="1"/>
        <v>4.8213139329305132</v>
      </c>
      <c r="G24" s="232"/>
      <c r="H24" s="309"/>
      <c r="I24" s="311"/>
      <c r="K24" s="308">
        <v>27</v>
      </c>
      <c r="L24" s="308">
        <f t="shared" si="4"/>
        <v>1400000</v>
      </c>
      <c r="N24" s="17" t="str">
        <f t="shared" si="3"/>
        <v>25</v>
      </c>
      <c r="O24" s="17">
        <f>+Ayudas!G10</f>
        <v>252</v>
      </c>
      <c r="P24" s="200">
        <f>+Ayudas!H10</f>
        <v>170000</v>
      </c>
    </row>
    <row r="25" spans="1:16" x14ac:dyDescent="0.2">
      <c r="A25" s="80">
        <v>3</v>
      </c>
      <c r="B25" s="81" t="s">
        <v>1679</v>
      </c>
      <c r="C25" s="82">
        <f>SUM(C26:C34)</f>
        <v>1301500</v>
      </c>
      <c r="D25" s="83">
        <f>+C25/$C$40*100</f>
        <v>1.5304731911485521</v>
      </c>
      <c r="G25" s="232"/>
      <c r="H25" s="309"/>
      <c r="I25" s="311"/>
      <c r="K25" s="19">
        <v>30</v>
      </c>
      <c r="L25" s="308">
        <f t="shared" si="4"/>
        <v>0</v>
      </c>
      <c r="N25" s="17" t="str">
        <f t="shared" si="3"/>
        <v>25</v>
      </c>
      <c r="O25" s="17">
        <f>+Ayudas!G11</f>
        <v>253</v>
      </c>
      <c r="P25" s="200">
        <f>+Ayudas!H11</f>
        <v>0</v>
      </c>
    </row>
    <row r="26" spans="1:16" x14ac:dyDescent="0.2">
      <c r="A26" s="78">
        <v>3.1</v>
      </c>
      <c r="B26" s="79" t="s">
        <v>1680</v>
      </c>
      <c r="C26" s="85">
        <f t="shared" si="0"/>
        <v>0</v>
      </c>
      <c r="D26" s="318">
        <f t="shared" si="1"/>
        <v>0</v>
      </c>
      <c r="G26" s="232"/>
      <c r="H26" s="309"/>
      <c r="I26" s="311"/>
      <c r="K26" s="19">
        <v>31</v>
      </c>
      <c r="L26" s="308">
        <f t="shared" si="4"/>
        <v>0</v>
      </c>
      <c r="N26" s="17" t="str">
        <f t="shared" si="3"/>
        <v>25</v>
      </c>
      <c r="O26" s="17">
        <f>+Ayudas!G12</f>
        <v>255</v>
      </c>
      <c r="P26" s="200">
        <f>+Ayudas!H12</f>
        <v>0</v>
      </c>
    </row>
    <row r="27" spans="1:16" x14ac:dyDescent="0.2">
      <c r="A27" s="78">
        <v>3.2</v>
      </c>
      <c r="B27" s="79" t="s">
        <v>1681</v>
      </c>
      <c r="C27" s="85">
        <f t="shared" si="0"/>
        <v>0</v>
      </c>
      <c r="D27" s="318">
        <f t="shared" si="1"/>
        <v>0</v>
      </c>
      <c r="G27" s="232"/>
      <c r="H27" s="309"/>
      <c r="I27" s="311"/>
      <c r="K27" s="308">
        <v>32</v>
      </c>
      <c r="L27" s="308">
        <f t="shared" si="4"/>
        <v>0</v>
      </c>
      <c r="N27" s="17" t="str">
        <f t="shared" si="3"/>
        <v>25</v>
      </c>
      <c r="O27" s="17">
        <f>+Ayudas!G13</f>
        <v>256</v>
      </c>
      <c r="P27" s="200">
        <f>+Ayudas!H13</f>
        <v>250000</v>
      </c>
    </row>
    <row r="28" spans="1:16" x14ac:dyDescent="0.2">
      <c r="A28" s="78">
        <v>3.3</v>
      </c>
      <c r="B28" s="79" t="s">
        <v>1682</v>
      </c>
      <c r="C28" s="85">
        <f t="shared" si="0"/>
        <v>0</v>
      </c>
      <c r="D28" s="318">
        <f t="shared" si="1"/>
        <v>0</v>
      </c>
      <c r="G28" s="232"/>
      <c r="H28" s="309"/>
      <c r="I28" s="311"/>
      <c r="K28" s="308">
        <v>33</v>
      </c>
      <c r="L28" s="308">
        <f t="shared" si="4"/>
        <v>0</v>
      </c>
      <c r="N28" s="17" t="str">
        <f t="shared" si="3"/>
        <v>26</v>
      </c>
      <c r="O28" s="17">
        <f>+Ayudas!G14</f>
        <v>265</v>
      </c>
      <c r="P28" s="200">
        <f>+Ayudas!H14</f>
        <v>350000</v>
      </c>
    </row>
    <row r="29" spans="1:16" x14ac:dyDescent="0.2">
      <c r="A29" s="78">
        <v>3.4</v>
      </c>
      <c r="B29" s="79" t="s">
        <v>1683</v>
      </c>
      <c r="C29" s="85">
        <f t="shared" si="0"/>
        <v>0</v>
      </c>
      <c r="D29" s="318">
        <f t="shared" si="1"/>
        <v>0</v>
      </c>
      <c r="G29" s="232"/>
      <c r="H29" s="309"/>
      <c r="I29" s="311"/>
      <c r="K29" s="308">
        <v>34</v>
      </c>
      <c r="L29" s="308">
        <f t="shared" si="4"/>
        <v>0</v>
      </c>
      <c r="N29" s="17" t="str">
        <f t="shared" si="3"/>
        <v>26</v>
      </c>
      <c r="O29" s="17">
        <f>+Ayudas!G15</f>
        <v>267</v>
      </c>
      <c r="P29" s="200">
        <f>+Ayudas!H15</f>
        <v>0</v>
      </c>
    </row>
    <row r="30" spans="1:16" x14ac:dyDescent="0.2">
      <c r="A30" s="78">
        <v>3.5</v>
      </c>
      <c r="B30" s="79" t="s">
        <v>1684</v>
      </c>
      <c r="C30" s="85">
        <f t="shared" si="0"/>
        <v>0</v>
      </c>
      <c r="D30" s="318">
        <f t="shared" si="1"/>
        <v>0</v>
      </c>
      <c r="G30" s="232"/>
      <c r="H30" s="309"/>
      <c r="I30" s="311"/>
      <c r="K30" s="308">
        <v>35</v>
      </c>
      <c r="L30" s="308">
        <f t="shared" si="4"/>
        <v>0</v>
      </c>
      <c r="N30" s="17" t="str">
        <f t="shared" si="3"/>
        <v>26</v>
      </c>
      <c r="O30" s="17">
        <f>+Ayudas!G16</f>
        <v>268</v>
      </c>
      <c r="P30" s="200">
        <f>+Ayudas!H16</f>
        <v>0</v>
      </c>
    </row>
    <row r="31" spans="1:16" x14ac:dyDescent="0.2">
      <c r="A31" s="78">
        <v>3.6</v>
      </c>
      <c r="B31" s="79" t="s">
        <v>1685</v>
      </c>
      <c r="C31" s="85">
        <f t="shared" si="0"/>
        <v>0</v>
      </c>
      <c r="D31" s="318">
        <f t="shared" si="1"/>
        <v>0</v>
      </c>
      <c r="G31" s="232"/>
      <c r="H31" s="309"/>
      <c r="I31" s="311"/>
      <c r="K31" s="308">
        <v>36</v>
      </c>
      <c r="L31" s="308">
        <f t="shared" si="4"/>
        <v>0</v>
      </c>
      <c r="N31" s="17" t="str">
        <f t="shared" si="3"/>
        <v>26</v>
      </c>
      <c r="O31" s="17">
        <f>+Ayudas!G17</f>
        <v>269</v>
      </c>
      <c r="P31" s="200">
        <f>+Ayudas!H17</f>
        <v>300000</v>
      </c>
    </row>
    <row r="32" spans="1:16" x14ac:dyDescent="0.2">
      <c r="A32" s="78">
        <v>3.7</v>
      </c>
      <c r="B32" s="79" t="s">
        <v>1686</v>
      </c>
      <c r="C32" s="85">
        <f t="shared" si="0"/>
        <v>66500</v>
      </c>
      <c r="D32" s="318">
        <f t="shared" si="1"/>
        <v>7.8199360131677845E-2</v>
      </c>
      <c r="G32" s="232"/>
      <c r="H32" s="309"/>
      <c r="I32" s="311"/>
      <c r="K32" s="308">
        <v>37</v>
      </c>
      <c r="L32" s="308">
        <f t="shared" si="4"/>
        <v>66500</v>
      </c>
      <c r="N32" s="17" t="str">
        <f t="shared" si="3"/>
        <v>27</v>
      </c>
      <c r="O32" s="17">
        <f>+Ayudas!G18</f>
        <v>271</v>
      </c>
      <c r="P32" s="200">
        <f>+Ayudas!H18</f>
        <v>1400000</v>
      </c>
    </row>
    <row r="33" spans="1:16" x14ac:dyDescent="0.2">
      <c r="A33" s="78">
        <v>3.8</v>
      </c>
      <c r="B33" s="79" t="s">
        <v>1687</v>
      </c>
      <c r="C33" s="85">
        <f t="shared" si="0"/>
        <v>1235000</v>
      </c>
      <c r="D33" s="318">
        <f t="shared" si="1"/>
        <v>1.4522738310168744</v>
      </c>
      <c r="K33" s="308">
        <v>38</v>
      </c>
      <c r="L33" s="308">
        <f t="shared" si="4"/>
        <v>1235000</v>
      </c>
      <c r="N33" s="17" t="str">
        <f t="shared" si="3"/>
        <v>17</v>
      </c>
      <c r="O33" s="17">
        <f>+'Gastos R33'!G3</f>
        <v>171</v>
      </c>
      <c r="P33" s="200">
        <f>+'Gastos R33'!H3</f>
        <v>4800000</v>
      </c>
    </row>
    <row r="34" spans="1:16" x14ac:dyDescent="0.2">
      <c r="A34" s="78">
        <v>3.9</v>
      </c>
      <c r="B34" s="79" t="s">
        <v>1688</v>
      </c>
      <c r="C34" s="85">
        <f t="shared" si="0"/>
        <v>0</v>
      </c>
      <c r="D34" s="318">
        <f t="shared" si="1"/>
        <v>0</v>
      </c>
      <c r="K34" s="308">
        <v>39</v>
      </c>
      <c r="L34" s="308">
        <f t="shared" si="4"/>
        <v>0</v>
      </c>
      <c r="N34" s="17" t="str">
        <f t="shared" si="3"/>
        <v>23</v>
      </c>
      <c r="O34" s="17">
        <f>+'Gastos R33'!G4</f>
        <v>231</v>
      </c>
      <c r="P34" s="200">
        <f>+'Gastos R33'!H4</f>
        <v>2700000</v>
      </c>
    </row>
    <row r="35" spans="1:16" x14ac:dyDescent="0.2">
      <c r="A35" s="80">
        <v>4</v>
      </c>
      <c r="B35" s="81" t="s">
        <v>1689</v>
      </c>
      <c r="C35" s="82">
        <f>SUM(C36:C39)</f>
        <v>1268624.6000000001</v>
      </c>
      <c r="D35" s="83">
        <f>+C35/$C$40*100</f>
        <v>1.4918140145459513</v>
      </c>
      <c r="K35" s="19">
        <v>40</v>
      </c>
      <c r="L35" s="308">
        <f t="shared" si="4"/>
        <v>0</v>
      </c>
      <c r="N35" s="17" t="str">
        <f t="shared" si="3"/>
        <v>15</v>
      </c>
      <c r="O35" s="17">
        <f>+'Gastos R33'!G5</f>
        <v>152</v>
      </c>
      <c r="P35" s="200">
        <f>+'Gastos R33'!H5</f>
        <v>124000</v>
      </c>
    </row>
    <row r="36" spans="1:16" x14ac:dyDescent="0.2">
      <c r="A36" s="78">
        <v>4.0999999999999996</v>
      </c>
      <c r="B36" s="79" t="s">
        <v>1690</v>
      </c>
      <c r="C36" s="85">
        <v>0</v>
      </c>
      <c r="D36" s="318">
        <f t="shared" si="1"/>
        <v>0</v>
      </c>
      <c r="G36" s="311"/>
      <c r="K36" s="308">
        <v>41</v>
      </c>
      <c r="L36" s="308">
        <f t="shared" si="4"/>
        <v>898000</v>
      </c>
      <c r="N36" s="17" t="str">
        <f t="shared" si="3"/>
        <v>21</v>
      </c>
      <c r="O36" s="17">
        <f>+'Obra Infra'!G3</f>
        <v>211</v>
      </c>
      <c r="P36" s="200">
        <f>+'Obra Infra'!H3</f>
        <v>610000</v>
      </c>
    </row>
    <row r="37" spans="1:16" x14ac:dyDescent="0.2">
      <c r="A37" s="78">
        <v>4.2</v>
      </c>
      <c r="B37" s="79" t="s">
        <v>1691</v>
      </c>
      <c r="C37" s="85">
        <f t="shared" si="0"/>
        <v>0</v>
      </c>
      <c r="D37" s="318">
        <f t="shared" si="1"/>
        <v>0</v>
      </c>
      <c r="K37" s="308">
        <v>42</v>
      </c>
      <c r="L37" s="308">
        <f t="shared" si="4"/>
        <v>0</v>
      </c>
      <c r="N37" s="17" t="str">
        <f t="shared" si="3"/>
        <v>21</v>
      </c>
      <c r="O37" s="17">
        <f>+'Obra Infra'!G4</f>
        <v>213</v>
      </c>
      <c r="P37" s="200">
        <f>+'Obra Infra'!H4</f>
        <v>1150000</v>
      </c>
    </row>
    <row r="38" spans="1:16" x14ac:dyDescent="0.2">
      <c r="A38" s="78">
        <v>4.3</v>
      </c>
      <c r="B38" s="79" t="s">
        <v>1692</v>
      </c>
      <c r="C38" s="85">
        <f t="shared" si="0"/>
        <v>0</v>
      </c>
      <c r="D38" s="318">
        <f t="shared" si="1"/>
        <v>0</v>
      </c>
      <c r="K38" s="308">
        <v>43</v>
      </c>
      <c r="L38" s="308">
        <f t="shared" si="4"/>
        <v>0</v>
      </c>
      <c r="N38" s="17" t="str">
        <f t="shared" si="3"/>
        <v>22</v>
      </c>
      <c r="O38" s="17">
        <f>+'Obra Infra'!G5</f>
        <v>221</v>
      </c>
      <c r="P38" s="200">
        <f>+'Obra Infra'!H5</f>
        <v>13900000</v>
      </c>
    </row>
    <row r="39" spans="1:16" x14ac:dyDescent="0.2">
      <c r="A39" s="78">
        <v>4.4000000000000004</v>
      </c>
      <c r="B39" s="79" t="s">
        <v>1693</v>
      </c>
      <c r="C39" s="421">
        <v>1268624.6000000001</v>
      </c>
      <c r="D39" s="318">
        <f t="shared" si="1"/>
        <v>1.4918140145459513</v>
      </c>
      <c r="G39" s="308" t="s">
        <v>2256</v>
      </c>
      <c r="K39" s="308">
        <v>44</v>
      </c>
      <c r="L39" s="308">
        <f t="shared" si="4"/>
        <v>5850200</v>
      </c>
      <c r="N39" s="17" t="str">
        <f t="shared" si="3"/>
        <v>22</v>
      </c>
      <c r="O39" s="17">
        <f>+'Obra Infra'!G6</f>
        <v>222</v>
      </c>
      <c r="P39" s="200">
        <f>+'Obra Infra'!H6</f>
        <v>5500000</v>
      </c>
    </row>
    <row r="40" spans="1:16" x14ac:dyDescent="0.2">
      <c r="A40" s="35"/>
      <c r="B40" s="388" t="s">
        <v>2131</v>
      </c>
      <c r="C40" s="228">
        <f>+C35+C25+C17+C7</f>
        <v>85039059</v>
      </c>
      <c r="D40" s="39">
        <v>100</v>
      </c>
      <c r="F40" s="419">
        <v>85039059</v>
      </c>
      <c r="G40" s="420">
        <f>C40-F40</f>
        <v>0</v>
      </c>
      <c r="N40" s="17" t="str">
        <f t="shared" si="3"/>
        <v>22</v>
      </c>
      <c r="O40" s="17">
        <f>+'Obra Infra'!G7</f>
        <v>223</v>
      </c>
      <c r="P40" s="200">
        <f>+'Obra Infra'!H7</f>
        <v>9140000</v>
      </c>
    </row>
    <row r="41" spans="1:16" x14ac:dyDescent="0.2">
      <c r="B41" s="40"/>
      <c r="C41" s="42"/>
      <c r="N41" s="17" t="str">
        <f t="shared" si="3"/>
        <v>22</v>
      </c>
      <c r="O41" s="17">
        <f>+'Obra Infra'!G8</f>
        <v>224</v>
      </c>
      <c r="P41" s="200">
        <f>+'Obra Infra'!H8</f>
        <v>7300000</v>
      </c>
    </row>
    <row r="42" spans="1:16" x14ac:dyDescent="0.2">
      <c r="B42" s="40"/>
      <c r="C42" s="42"/>
      <c r="N42" s="17" t="str">
        <f t="shared" si="3"/>
        <v>22</v>
      </c>
      <c r="O42" s="17">
        <f>+'Obra Infra'!G9</f>
        <v>225</v>
      </c>
      <c r="P42" s="200">
        <f>+'Obra Infra'!H9</f>
        <v>3825000</v>
      </c>
    </row>
    <row r="43" spans="1:16" x14ac:dyDescent="0.2">
      <c r="B43" s="43" t="s">
        <v>46</v>
      </c>
      <c r="C43" s="395"/>
      <c r="N43" s="17" t="str">
        <f t="shared" si="3"/>
        <v>22</v>
      </c>
      <c r="O43" s="17">
        <f>+'Obra Infra'!G10</f>
        <v>226</v>
      </c>
      <c r="P43" s="200">
        <f>+'Obra Infra'!H10</f>
        <v>950000</v>
      </c>
    </row>
    <row r="44" spans="1:16" x14ac:dyDescent="0.2">
      <c r="B44" s="40"/>
      <c r="C44" s="394"/>
      <c r="N44" s="17" t="str">
        <f t="shared" si="3"/>
        <v>24</v>
      </c>
      <c r="O44" s="17">
        <f>+'Obra Infra'!G11</f>
        <v>241</v>
      </c>
      <c r="P44" s="200">
        <f>+'Obra Infra'!H11</f>
        <v>2300000</v>
      </c>
    </row>
    <row r="45" spans="1:16" x14ac:dyDescent="0.2">
      <c r="B45" s="43" t="s">
        <v>47</v>
      </c>
      <c r="C45" s="43"/>
      <c r="N45" s="17" t="str">
        <f t="shared" si="3"/>
        <v>24</v>
      </c>
      <c r="O45" s="17">
        <f>+'Obra Infra'!G12</f>
        <v>242</v>
      </c>
      <c r="P45" s="200">
        <f>+'Obra Infra'!H12</f>
        <v>1400000</v>
      </c>
    </row>
    <row r="46" spans="1:16" x14ac:dyDescent="0.2">
      <c r="B46" s="44" t="s">
        <v>48</v>
      </c>
      <c r="C46" s="44"/>
      <c r="N46" s="17" t="str">
        <f t="shared" si="3"/>
        <v>25</v>
      </c>
      <c r="O46" s="17">
        <f>+'Obra Infra'!G13</f>
        <v>251</v>
      </c>
      <c r="P46" s="200">
        <f>+'Obra Infra'!H13</f>
        <v>3200000</v>
      </c>
    </row>
    <row r="47" spans="1:16" x14ac:dyDescent="0.2">
      <c r="B47" s="40"/>
      <c r="C47" s="42"/>
      <c r="N47" s="17" t="str">
        <f t="shared" si="3"/>
        <v>25</v>
      </c>
      <c r="O47" s="17">
        <f>+'Obra Infra'!G14</f>
        <v>252</v>
      </c>
      <c r="P47" s="200">
        <f>+'Obra Infra'!H14</f>
        <v>890000</v>
      </c>
    </row>
    <row r="48" spans="1:16" s="17" customFormat="1" x14ac:dyDescent="0.2">
      <c r="B48" s="40"/>
      <c r="C48" s="42"/>
      <c r="K48" s="19"/>
      <c r="L48" s="19"/>
      <c r="M48" s="308"/>
      <c r="N48" s="17" t="str">
        <f t="shared" si="3"/>
        <v>26</v>
      </c>
      <c r="O48" s="17">
        <f>+'Obra Infra'!G15</f>
        <v>265</v>
      </c>
      <c r="P48" s="200">
        <f>+'Obra Infra'!H15</f>
        <v>1500000</v>
      </c>
    </row>
    <row r="49" spans="2:16" s="17" customFormat="1" x14ac:dyDescent="0.2">
      <c r="B49" s="43" t="s">
        <v>50</v>
      </c>
      <c r="C49" s="43"/>
      <c r="K49" s="19"/>
      <c r="L49" s="19"/>
      <c r="M49" s="308"/>
      <c r="N49" s="17" t="str">
        <f t="shared" si="3"/>
        <v>21</v>
      </c>
      <c r="O49" s="17">
        <f>+'Obra Forta'!G3</f>
        <v>211</v>
      </c>
      <c r="P49" s="200">
        <f>+'Obra Forta'!H3</f>
        <v>400000</v>
      </c>
    </row>
    <row r="50" spans="2:16" s="17" customFormat="1" x14ac:dyDescent="0.2">
      <c r="B50" s="44" t="s">
        <v>48</v>
      </c>
      <c r="C50" s="44"/>
      <c r="K50" s="19"/>
      <c r="L50" s="19"/>
      <c r="M50" s="308"/>
      <c r="N50" s="17" t="str">
        <f t="shared" si="3"/>
        <v>21</v>
      </c>
      <c r="O50" s="17">
        <f>+'Obra Forta'!G4</f>
        <v>213</v>
      </c>
      <c r="P50" s="200">
        <f>+'Obra Forta'!H4</f>
        <v>800000</v>
      </c>
    </row>
    <row r="51" spans="2:16" s="17" customFormat="1" x14ac:dyDescent="0.2">
      <c r="B51" s="40"/>
      <c r="C51" s="42"/>
      <c r="K51" s="19"/>
      <c r="L51" s="19"/>
      <c r="M51" s="308"/>
      <c r="N51" s="17" t="str">
        <f t="shared" si="3"/>
        <v>22</v>
      </c>
      <c r="O51" s="17">
        <f>+'Obra Forta'!G5</f>
        <v>221</v>
      </c>
      <c r="P51" s="200">
        <f>+'Obra Forta'!H5</f>
        <v>8900000</v>
      </c>
    </row>
    <row r="52" spans="2:16" s="17" customFormat="1" x14ac:dyDescent="0.2">
      <c r="B52" s="40"/>
      <c r="C52" s="42"/>
      <c r="K52" s="19"/>
      <c r="L52" s="19"/>
      <c r="M52" s="308"/>
      <c r="N52" s="17" t="str">
        <f t="shared" si="3"/>
        <v>22</v>
      </c>
      <c r="O52" s="17">
        <f>+'Obra Forta'!G6</f>
        <v>222</v>
      </c>
      <c r="P52" s="200">
        <f>+'Obra Forta'!H6</f>
        <v>1500000</v>
      </c>
    </row>
    <row r="53" spans="2:16" s="17" customFormat="1" x14ac:dyDescent="0.2">
      <c r="B53" s="43" t="s">
        <v>49</v>
      </c>
      <c r="C53" s="43"/>
      <c r="K53" s="19"/>
      <c r="L53" s="19"/>
      <c r="M53" s="308"/>
      <c r="N53" s="17" t="str">
        <f t="shared" si="3"/>
        <v>22</v>
      </c>
      <c r="O53" s="17">
        <f>+'Obra Forta'!G7</f>
        <v>223</v>
      </c>
      <c r="P53" s="200">
        <f>+'Obra Forta'!H7</f>
        <v>5620000</v>
      </c>
    </row>
    <row r="54" spans="2:16" s="17" customFormat="1" x14ac:dyDescent="0.2">
      <c r="B54" s="44" t="s">
        <v>48</v>
      </c>
      <c r="C54" s="44"/>
      <c r="K54" s="19"/>
      <c r="L54" s="19"/>
      <c r="M54" s="308"/>
      <c r="N54" s="17" t="str">
        <f t="shared" si="3"/>
        <v>22</v>
      </c>
      <c r="O54" s="17">
        <f>+'Obra Forta'!G8</f>
        <v>224</v>
      </c>
      <c r="P54" s="200">
        <f>+'Obra Forta'!H8</f>
        <v>7420000</v>
      </c>
    </row>
    <row r="55" spans="2:16" s="17" customFormat="1" x14ac:dyDescent="0.2">
      <c r="B55" s="19"/>
      <c r="C55" s="45"/>
      <c r="K55" s="19"/>
      <c r="L55" s="19"/>
      <c r="M55" s="308"/>
      <c r="N55" s="17" t="str">
        <f t="shared" si="3"/>
        <v>22</v>
      </c>
      <c r="O55" s="17">
        <f>+'Obra Forta'!G9</f>
        <v>225</v>
      </c>
      <c r="P55" s="200">
        <f>+'Obra Forta'!H9</f>
        <v>1250000</v>
      </c>
    </row>
    <row r="56" spans="2:16" x14ac:dyDescent="0.2">
      <c r="N56" s="17" t="str">
        <f t="shared" si="3"/>
        <v>22</v>
      </c>
      <c r="O56" s="17">
        <f>+'Obra Forta'!G10</f>
        <v>226</v>
      </c>
      <c r="P56" s="200">
        <f>+'Obra Forta'!H10</f>
        <v>950000</v>
      </c>
    </row>
    <row r="57" spans="2:16" x14ac:dyDescent="0.2">
      <c r="N57" s="17" t="str">
        <f t="shared" si="3"/>
        <v>24</v>
      </c>
      <c r="O57" s="17">
        <f>+'Obra Forta'!G11</f>
        <v>241</v>
      </c>
      <c r="P57" s="200">
        <f>+'Obra Forta'!H11</f>
        <v>2300000</v>
      </c>
    </row>
    <row r="58" spans="2:16" x14ac:dyDescent="0.2">
      <c r="N58" s="17" t="str">
        <f t="shared" si="3"/>
        <v>24</v>
      </c>
      <c r="O58" s="17">
        <f>+'Obra Forta'!G12</f>
        <v>242</v>
      </c>
      <c r="P58" s="200">
        <f>+'Obra Forta'!H12</f>
        <v>1400000</v>
      </c>
    </row>
    <row r="59" spans="2:16" x14ac:dyDescent="0.2">
      <c r="N59" s="17" t="str">
        <f t="shared" si="3"/>
        <v>25</v>
      </c>
      <c r="O59" s="17">
        <f>+'Obra Forta'!G13</f>
        <v>251</v>
      </c>
      <c r="P59" s="200">
        <f>+'Obra Forta'!H13</f>
        <v>670000</v>
      </c>
    </row>
    <row r="60" spans="2:16" x14ac:dyDescent="0.2">
      <c r="N60" s="17" t="str">
        <f t="shared" si="3"/>
        <v>25</v>
      </c>
      <c r="O60" s="17">
        <f>+'Obra Forta'!G14</f>
        <v>252</v>
      </c>
      <c r="P60" s="200">
        <f>+'Obra Forta'!H14</f>
        <v>441000</v>
      </c>
    </row>
    <row r="61" spans="2:16" x14ac:dyDescent="0.2">
      <c r="N61" s="17" t="str">
        <f t="shared" si="3"/>
        <v>26</v>
      </c>
      <c r="O61" s="17">
        <f>+'Obra Forta'!G15</f>
        <v>265</v>
      </c>
      <c r="P61" s="200">
        <f>+'Obra Forta'!H15</f>
        <v>1500000</v>
      </c>
    </row>
    <row r="62" spans="2:16" x14ac:dyDescent="0.2">
      <c r="N62" s="17" t="str">
        <f t="shared" si="3"/>
        <v>21</v>
      </c>
      <c r="O62" s="17">
        <f>+'Obra Otros'!G3</f>
        <v>211</v>
      </c>
      <c r="P62" s="200">
        <f>+'Obra Otros'!H3</f>
        <v>510000</v>
      </c>
    </row>
    <row r="63" spans="2:16" x14ac:dyDescent="0.2">
      <c r="N63" s="17" t="str">
        <f t="shared" si="3"/>
        <v>21</v>
      </c>
      <c r="O63" s="17">
        <f>+'Obra Otros'!G4</f>
        <v>213</v>
      </c>
      <c r="P63" s="200">
        <f>+'Obra Otros'!H4</f>
        <v>500000</v>
      </c>
    </row>
    <row r="64" spans="2:16" x14ac:dyDescent="0.2">
      <c r="N64" s="17" t="str">
        <f t="shared" si="3"/>
        <v>22</v>
      </c>
      <c r="O64" s="17">
        <f>+'Obra Otros'!G5</f>
        <v>221</v>
      </c>
      <c r="P64" s="200">
        <f>+'Obra Otros'!H5</f>
        <v>5000000</v>
      </c>
    </row>
    <row r="65" spans="14:16" x14ac:dyDescent="0.2">
      <c r="N65" s="17" t="str">
        <f t="shared" si="3"/>
        <v>22</v>
      </c>
      <c r="O65" s="17">
        <f>+'Obra Otros'!G6</f>
        <v>222</v>
      </c>
      <c r="P65" s="200">
        <f>+'Obra Otros'!H6</f>
        <v>1500000</v>
      </c>
    </row>
    <row r="66" spans="14:16" x14ac:dyDescent="0.2">
      <c r="N66" s="17" t="str">
        <f t="shared" si="3"/>
        <v>22</v>
      </c>
      <c r="O66" s="17">
        <f>+'Obra Otros'!G7</f>
        <v>223</v>
      </c>
      <c r="P66" s="200">
        <f>+'Obra Otros'!H7</f>
        <v>3000000</v>
      </c>
    </row>
    <row r="67" spans="14:16" x14ac:dyDescent="0.2">
      <c r="N67" s="17" t="str">
        <f t="shared" si="3"/>
        <v>22</v>
      </c>
      <c r="O67" s="17">
        <f>+'Obra Otros'!G8</f>
        <v>224</v>
      </c>
      <c r="P67" s="200">
        <f>+'Obra Otros'!H8</f>
        <v>2140000</v>
      </c>
    </row>
    <row r="68" spans="14:16" x14ac:dyDescent="0.2">
      <c r="N68" s="17" t="str">
        <f t="shared" si="3"/>
        <v>22</v>
      </c>
      <c r="O68" s="17">
        <f>+'Obra Otros'!G9</f>
        <v>225</v>
      </c>
      <c r="P68" s="200">
        <f>+'Obra Otros'!H9</f>
        <v>1000000</v>
      </c>
    </row>
    <row r="69" spans="14:16" x14ac:dyDescent="0.2">
      <c r="N69" s="17" t="str">
        <f t="shared" si="3"/>
        <v>22</v>
      </c>
      <c r="O69" s="17">
        <f>+'Obra Otros'!G10</f>
        <v>226</v>
      </c>
      <c r="P69" s="200">
        <f>+'Obra Otros'!H10</f>
        <v>950000</v>
      </c>
    </row>
    <row r="70" spans="14:16" x14ac:dyDescent="0.2">
      <c r="N70" s="17" t="str">
        <f t="shared" si="3"/>
        <v>24</v>
      </c>
      <c r="O70" s="17">
        <f>+'Obra Otros'!G11</f>
        <v>241</v>
      </c>
      <c r="P70" s="200">
        <f>+'Obra Otros'!H11</f>
        <v>1100000</v>
      </c>
    </row>
    <row r="71" spans="14:16" x14ac:dyDescent="0.2">
      <c r="N71" s="17" t="str">
        <f t="shared" si="3"/>
        <v>24</v>
      </c>
      <c r="O71" s="17">
        <f>+'Obra Otros'!G12</f>
        <v>242</v>
      </c>
      <c r="P71" s="200">
        <f>+'Obra Otros'!H12</f>
        <v>700000</v>
      </c>
    </row>
    <row r="72" spans="14:16" x14ac:dyDescent="0.2">
      <c r="N72" s="17" t="str">
        <f t="shared" si="3"/>
        <v>25</v>
      </c>
      <c r="O72" s="17">
        <f>+'Obra Otros'!G13</f>
        <v>251</v>
      </c>
      <c r="P72" s="200">
        <f>+'Obra Otros'!H13</f>
        <v>600000</v>
      </c>
    </row>
    <row r="73" spans="14:16" x14ac:dyDescent="0.2">
      <c r="N73" s="17" t="str">
        <f t="shared" si="3"/>
        <v>25</v>
      </c>
      <c r="O73" s="17">
        <f>+'Obra Otros'!G14</f>
        <v>252</v>
      </c>
      <c r="P73" s="200">
        <f>+'Obra Otros'!H14</f>
        <v>0</v>
      </c>
    </row>
    <row r="74" spans="14:16" x14ac:dyDescent="0.2">
      <c r="N74" s="17" t="str">
        <f t="shared" ref="N74" si="5">MID(O74,1,2)</f>
        <v>26</v>
      </c>
      <c r="O74" s="17">
        <f>+'Obra Otros'!G15</f>
        <v>265</v>
      </c>
      <c r="P74" s="200">
        <f>+'Obra Otros'!H15</f>
        <v>0</v>
      </c>
    </row>
  </sheetData>
  <mergeCells count="4">
    <mergeCell ref="B1:D1"/>
    <mergeCell ref="B2:D2"/>
    <mergeCell ref="B3:D3"/>
    <mergeCell ref="B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5" zoomScaleNormal="85" workbookViewId="0">
      <pane ySplit="6" topLeftCell="A25" activePane="bottomLeft" state="frozen"/>
      <selection pane="bottomLeft" activeCell="C36" sqref="C36"/>
    </sheetView>
  </sheetViews>
  <sheetFormatPr baseColWidth="10" defaultColWidth="11.375" defaultRowHeight="11.8" x14ac:dyDescent="0.2"/>
  <cols>
    <col min="1" max="1" width="80.875" style="19" bestFit="1" customWidth="1"/>
    <col min="2" max="2" width="12" style="19" customWidth="1"/>
    <col min="3" max="3" width="19.375" style="45" customWidth="1"/>
    <col min="4" max="4" width="5.875" style="17" customWidth="1"/>
    <col min="5" max="5" width="11.375" style="19"/>
    <col min="6" max="6" width="13.375" style="19" bestFit="1" customWidth="1"/>
    <col min="7" max="7" width="12.375" style="19" bestFit="1" customWidth="1"/>
    <col min="8" max="16384" width="11.375" style="19"/>
  </cols>
  <sheetData>
    <row r="1" spans="1:12" x14ac:dyDescent="0.2">
      <c r="A1" s="429" t="s">
        <v>2253</v>
      </c>
      <c r="B1" s="429"/>
      <c r="C1" s="429"/>
      <c r="D1" s="429"/>
    </row>
    <row r="2" spans="1:12" x14ac:dyDescent="0.2">
      <c r="A2" s="429" t="s">
        <v>2240</v>
      </c>
      <c r="B2" s="429"/>
      <c r="C2" s="429"/>
      <c r="D2" s="429"/>
    </row>
    <row r="3" spans="1:12" x14ac:dyDescent="0.2">
      <c r="A3" s="429" t="s">
        <v>1699</v>
      </c>
      <c r="B3" s="429"/>
      <c r="C3" s="429"/>
      <c r="D3" s="429"/>
    </row>
    <row r="4" spans="1:12" x14ac:dyDescent="0.2">
      <c r="A4" s="84"/>
      <c r="B4" s="84"/>
      <c r="C4" s="84"/>
      <c r="D4" s="84"/>
    </row>
    <row r="5" spans="1:12" x14ac:dyDescent="0.2">
      <c r="A5" s="430" t="s">
        <v>44</v>
      </c>
      <c r="B5" s="430"/>
      <c r="C5" s="430"/>
      <c r="D5" s="430"/>
    </row>
    <row r="6" spans="1:12" ht="20.95" customHeight="1" x14ac:dyDescent="0.2">
      <c r="A6" s="74" t="s">
        <v>1700</v>
      </c>
      <c r="B6" s="74" t="s">
        <v>1761</v>
      </c>
      <c r="C6" s="74" t="s">
        <v>43</v>
      </c>
      <c r="D6" s="74" t="s">
        <v>52</v>
      </c>
    </row>
    <row r="7" spans="1:12" ht="14.25" customHeight="1" x14ac:dyDescent="0.2">
      <c r="A7" s="411" t="s">
        <v>1701</v>
      </c>
      <c r="B7" s="411"/>
      <c r="C7" s="71">
        <f>+C8+C9</f>
        <v>0</v>
      </c>
      <c r="D7" s="77">
        <f>+C7/$C$36*100</f>
        <v>0</v>
      </c>
    </row>
    <row r="8" spans="1:12" ht="14.25" customHeight="1" x14ac:dyDescent="0.2">
      <c r="A8" s="319" t="s">
        <v>1702</v>
      </c>
      <c r="B8" s="320" t="s">
        <v>1729</v>
      </c>
      <c r="C8" s="85"/>
      <c r="D8" s="318">
        <f>+C8/$C$36*100</f>
        <v>0</v>
      </c>
    </row>
    <row r="9" spans="1:12" ht="14.25" customHeight="1" x14ac:dyDescent="0.2">
      <c r="A9" s="319" t="s">
        <v>19</v>
      </c>
      <c r="B9" s="320" t="s">
        <v>1730</v>
      </c>
      <c r="C9" s="85"/>
      <c r="D9" s="318">
        <f>+C9/$C$36*100</f>
        <v>0</v>
      </c>
      <c r="K9" s="19" t="str">
        <f>+Adm!G2</f>
        <v>E</v>
      </c>
      <c r="L9" s="313">
        <f>+Adm!H2</f>
        <v>77417000</v>
      </c>
    </row>
    <row r="10" spans="1:12" ht="14.25" customHeight="1" x14ac:dyDescent="0.2">
      <c r="A10" s="411" t="s">
        <v>1703</v>
      </c>
      <c r="B10" s="320"/>
      <c r="C10" s="71">
        <f>SUM(C11:C18)</f>
        <v>81590000</v>
      </c>
      <c r="D10" s="77">
        <f>+C10/$C$36*100</f>
        <v>95.944147265317227</v>
      </c>
      <c r="K10" s="19" t="str">
        <f>+PresMpal!G2</f>
        <v>E</v>
      </c>
      <c r="L10" s="313">
        <f>+PresMpal!H2</f>
        <v>710000</v>
      </c>
    </row>
    <row r="11" spans="1:12" ht="14.25" customHeight="1" x14ac:dyDescent="0.2">
      <c r="A11" s="319" t="s">
        <v>1704</v>
      </c>
      <c r="B11" s="320" t="s">
        <v>1731</v>
      </c>
      <c r="C11" s="85">
        <v>81590000</v>
      </c>
      <c r="D11" s="318">
        <f t="shared" ref="D11:D18" si="0">+C11/$C$36*100</f>
        <v>95.944147265317227</v>
      </c>
      <c r="K11" s="19" t="str">
        <f>+'Pro civil'!G2</f>
        <v>E</v>
      </c>
      <c r="L11" s="313">
        <f>+'Pro civil'!H2</f>
        <v>46300</v>
      </c>
    </row>
    <row r="12" spans="1:12" ht="14.25" customHeight="1" x14ac:dyDescent="0.2">
      <c r="A12" s="319" t="s">
        <v>1705</v>
      </c>
      <c r="B12" s="320" t="s">
        <v>1732</v>
      </c>
      <c r="C12" s="85"/>
      <c r="D12" s="318">
        <f t="shared" si="0"/>
        <v>0</v>
      </c>
      <c r="K12" s="19" t="str">
        <f>+'C social'!G2</f>
        <v>E</v>
      </c>
      <c r="L12" s="313">
        <f>+'C social'!H2</f>
        <v>33500</v>
      </c>
    </row>
    <row r="13" spans="1:12" ht="14.25" customHeight="1" x14ac:dyDescent="0.2">
      <c r="A13" s="319" t="s">
        <v>1706</v>
      </c>
      <c r="B13" s="320" t="s">
        <v>1733</v>
      </c>
      <c r="C13" s="85"/>
      <c r="D13" s="318">
        <f t="shared" si="0"/>
        <v>0</v>
      </c>
      <c r="K13" s="19" t="str">
        <f>+Trasp!G2</f>
        <v>E</v>
      </c>
      <c r="L13" s="313">
        <f>+Trasp!H2</f>
        <v>38500</v>
      </c>
    </row>
    <row r="14" spans="1:12" ht="14.25" customHeight="1" x14ac:dyDescent="0.2">
      <c r="A14" s="319" t="s">
        <v>1707</v>
      </c>
      <c r="B14" s="320" t="s">
        <v>1734</v>
      </c>
      <c r="C14" s="85"/>
      <c r="D14" s="318">
        <f t="shared" si="0"/>
        <v>0</v>
      </c>
      <c r="K14" s="19" t="str">
        <f>+Turismo!G2</f>
        <v>E</v>
      </c>
      <c r="L14" s="313">
        <f>+Turismo!H2</f>
        <v>66500</v>
      </c>
    </row>
    <row r="15" spans="1:12" ht="14.25" customHeight="1" x14ac:dyDescent="0.2">
      <c r="A15" s="319" t="s">
        <v>1708</v>
      </c>
      <c r="B15" s="320" t="s">
        <v>1735</v>
      </c>
      <c r="C15" s="85"/>
      <c r="D15" s="318">
        <f t="shared" si="0"/>
        <v>0</v>
      </c>
      <c r="K15" s="19" t="str">
        <f>+'Des tec'!G2</f>
        <v>E</v>
      </c>
      <c r="L15" s="313">
        <f>+'Des tec'!H2</f>
        <v>1235000</v>
      </c>
    </row>
    <row r="16" spans="1:12" ht="14.25" customHeight="1" x14ac:dyDescent="0.2">
      <c r="A16" s="319" t="s">
        <v>1709</v>
      </c>
      <c r="B16" s="320" t="s">
        <v>1736</v>
      </c>
      <c r="C16" s="85" t="s">
        <v>2229</v>
      </c>
      <c r="D16" s="318"/>
      <c r="K16" s="19" t="str">
        <f>+Ayudas!G2</f>
        <v>E</v>
      </c>
      <c r="L16" s="313">
        <f>+Ayudas!H2</f>
        <v>3820000</v>
      </c>
    </row>
    <row r="17" spans="1:13" ht="14.25" customHeight="1" x14ac:dyDescent="0.2">
      <c r="A17" s="319" t="s">
        <v>1710</v>
      </c>
      <c r="B17" s="320" t="s">
        <v>1737</v>
      </c>
      <c r="C17" s="85"/>
      <c r="D17" s="318">
        <f t="shared" si="0"/>
        <v>0</v>
      </c>
      <c r="K17" s="19" t="str">
        <f>+'Gastos R33'!G2</f>
        <v>E</v>
      </c>
      <c r="L17" s="313">
        <f>+'Gastos R33'!H2</f>
        <v>7624000</v>
      </c>
    </row>
    <row r="18" spans="1:13" ht="14.25" customHeight="1" x14ac:dyDescent="0.2">
      <c r="A18" s="319" t="s">
        <v>1711</v>
      </c>
      <c r="B18" s="320" t="s">
        <v>1738</v>
      </c>
      <c r="C18" s="85"/>
      <c r="D18" s="318">
        <f t="shared" si="0"/>
        <v>0</v>
      </c>
      <c r="K18" s="19" t="str">
        <f>+'Obra Infra'!G2</f>
        <v>E</v>
      </c>
      <c r="L18" s="313">
        <f>+'Obra Infra'!H2</f>
        <v>31000000</v>
      </c>
    </row>
    <row r="19" spans="1:13" ht="14.25" customHeight="1" x14ac:dyDescent="0.2">
      <c r="A19" s="411" t="s">
        <v>1712</v>
      </c>
      <c r="B19" s="320"/>
      <c r="C19" s="71">
        <f>SUM(C20:C22)</f>
        <v>0</v>
      </c>
      <c r="D19" s="77">
        <f>+C19/$C$36*100</f>
        <v>0</v>
      </c>
      <c r="K19" s="19" t="str">
        <f>+'Obra Forta'!G2</f>
        <v>E</v>
      </c>
      <c r="L19" s="313">
        <f>+'Obra Forta'!H2</f>
        <v>11054059</v>
      </c>
    </row>
    <row r="20" spans="1:13" ht="14.25" customHeight="1" x14ac:dyDescent="0.2">
      <c r="A20" s="319" t="s">
        <v>1713</v>
      </c>
      <c r="B20" s="320" t="s">
        <v>1739</v>
      </c>
      <c r="C20" s="85"/>
      <c r="D20" s="318">
        <f t="shared" ref="D20:D22" si="1">+C20/$C$36*100</f>
        <v>0</v>
      </c>
      <c r="K20" s="19" t="str">
        <f>+'Obra Otros'!G2</f>
        <v>E</v>
      </c>
      <c r="L20" s="313">
        <f>+'Obra Otros'!H2</f>
        <v>17000000</v>
      </c>
      <c r="M20" s="311">
        <f>SUM(L9:L20)</f>
        <v>150044859</v>
      </c>
    </row>
    <row r="21" spans="1:13" ht="14.25" customHeight="1" x14ac:dyDescent="0.2">
      <c r="A21" s="319" t="s">
        <v>1714</v>
      </c>
      <c r="B21" s="320" t="s">
        <v>1740</v>
      </c>
      <c r="C21" s="85"/>
      <c r="D21" s="318">
        <f t="shared" si="1"/>
        <v>0</v>
      </c>
    </row>
    <row r="22" spans="1:13" ht="14.25" customHeight="1" x14ac:dyDescent="0.2">
      <c r="A22" s="319" t="s">
        <v>1715</v>
      </c>
      <c r="B22" s="320" t="s">
        <v>1741</v>
      </c>
      <c r="C22" s="85"/>
      <c r="D22" s="318">
        <f t="shared" si="1"/>
        <v>0</v>
      </c>
    </row>
    <row r="23" spans="1:13" ht="14.25" customHeight="1" x14ac:dyDescent="0.2">
      <c r="A23" s="411" t="s">
        <v>1716</v>
      </c>
      <c r="B23" s="320"/>
      <c r="C23" s="71">
        <f>+C24+C25</f>
        <v>0</v>
      </c>
      <c r="D23" s="77">
        <v>0</v>
      </c>
    </row>
    <row r="24" spans="1:13" ht="14.25" customHeight="1" x14ac:dyDescent="0.2">
      <c r="A24" s="319" t="s">
        <v>1717</v>
      </c>
      <c r="B24" s="320" t="s">
        <v>1742</v>
      </c>
      <c r="C24" s="85"/>
      <c r="D24" s="318">
        <f t="shared" ref="D24:D25" si="2">+C24/$C$36*100</f>
        <v>0</v>
      </c>
      <c r="K24" s="19" t="str">
        <f>+Pens!G2</f>
        <v>J</v>
      </c>
      <c r="L24" s="313">
        <f>+Pens!H2</f>
        <v>2555000</v>
      </c>
    </row>
    <row r="25" spans="1:13" ht="14.25" customHeight="1" x14ac:dyDescent="0.2">
      <c r="A25" s="319" t="s">
        <v>1718</v>
      </c>
      <c r="B25" s="320" t="s">
        <v>1743</v>
      </c>
      <c r="C25" s="85"/>
      <c r="D25" s="318">
        <f t="shared" si="2"/>
        <v>0</v>
      </c>
      <c r="K25" s="19" t="str">
        <f>+Deuda!G2</f>
        <v>D</v>
      </c>
      <c r="L25" s="313">
        <f>+Deuda!H2</f>
        <v>898000</v>
      </c>
    </row>
    <row r="26" spans="1:13" ht="14.25" customHeight="1" x14ac:dyDescent="0.2">
      <c r="A26" s="411" t="s">
        <v>1719</v>
      </c>
      <c r="B26" s="320"/>
      <c r="C26" s="71">
        <f>SUM(C27:C30)</f>
        <v>3449059</v>
      </c>
      <c r="D26" s="77">
        <f>+C26/$C$36*100</f>
        <v>4.0558527346827766</v>
      </c>
      <c r="K26" s="19" t="str">
        <f>+Adefas!G2</f>
        <v>H</v>
      </c>
      <c r="L26" s="313">
        <f>+Adefas!H2</f>
        <v>5850200</v>
      </c>
    </row>
    <row r="27" spans="1:13" ht="14.25" customHeight="1" x14ac:dyDescent="0.2">
      <c r="A27" s="319" t="s">
        <v>1720</v>
      </c>
      <c r="B27" s="320" t="s">
        <v>1744</v>
      </c>
      <c r="C27" s="85">
        <v>3449059</v>
      </c>
      <c r="D27" s="318">
        <f t="shared" ref="D27:D30" si="3">+C27/$C$36*100</f>
        <v>4.0558527346827766</v>
      </c>
      <c r="F27" s="422"/>
      <c r="L27" s="311"/>
    </row>
    <row r="28" spans="1:13" ht="14.25" customHeight="1" x14ac:dyDescent="0.2">
      <c r="A28" s="319" t="s">
        <v>1721</v>
      </c>
      <c r="B28" s="320" t="s">
        <v>1745</v>
      </c>
      <c r="C28" s="85"/>
      <c r="D28" s="318">
        <f t="shared" si="3"/>
        <v>0</v>
      </c>
    </row>
    <row r="29" spans="1:13" ht="14.25" customHeight="1" x14ac:dyDescent="0.2">
      <c r="A29" s="319" t="s">
        <v>1722</v>
      </c>
      <c r="B29" s="320" t="s">
        <v>1746</v>
      </c>
      <c r="C29" s="85"/>
      <c r="D29" s="318">
        <f t="shared" si="3"/>
        <v>0</v>
      </c>
    </row>
    <row r="30" spans="1:13" ht="14.25" customHeight="1" x14ac:dyDescent="0.2">
      <c r="A30" s="319" t="s">
        <v>1723</v>
      </c>
      <c r="B30" s="320" t="s">
        <v>1747</v>
      </c>
      <c r="C30" s="85"/>
      <c r="D30" s="318">
        <f t="shared" si="3"/>
        <v>0</v>
      </c>
    </row>
    <row r="31" spans="1:13" ht="14.25" customHeight="1" x14ac:dyDescent="0.2">
      <c r="A31" s="411" t="s">
        <v>1724</v>
      </c>
      <c r="B31" s="320"/>
      <c r="C31" s="85" t="s">
        <v>2229</v>
      </c>
      <c r="D31" s="77"/>
    </row>
    <row r="32" spans="1:13" ht="14.25" customHeight="1" x14ac:dyDescent="0.2">
      <c r="A32" s="319" t="s">
        <v>1725</v>
      </c>
      <c r="B32" s="320" t="s">
        <v>1748</v>
      </c>
      <c r="C32" s="85" t="s">
        <v>2229</v>
      </c>
      <c r="D32" s="318"/>
    </row>
    <row r="33" spans="1:8" ht="14.25" customHeight="1" x14ac:dyDescent="0.2">
      <c r="A33" s="411" t="s">
        <v>1726</v>
      </c>
      <c r="B33" s="320" t="s">
        <v>1751</v>
      </c>
      <c r="C33" s="85" t="s">
        <v>2229</v>
      </c>
      <c r="D33" s="77"/>
    </row>
    <row r="34" spans="1:8" ht="14.25" customHeight="1" x14ac:dyDescent="0.2">
      <c r="A34" s="411" t="s">
        <v>1727</v>
      </c>
      <c r="B34" s="320" t="s">
        <v>1749</v>
      </c>
      <c r="C34" s="71"/>
      <c r="D34" s="77">
        <f>+C34/$C$36*100</f>
        <v>0</v>
      </c>
    </row>
    <row r="35" spans="1:8" ht="14.25" customHeight="1" x14ac:dyDescent="0.2">
      <c r="A35" s="411" t="s">
        <v>1728</v>
      </c>
      <c r="B35" s="320" t="s">
        <v>1750</v>
      </c>
      <c r="C35" s="71">
        <v>0</v>
      </c>
      <c r="D35" s="77">
        <f>+C35/$C$36*100</f>
        <v>0</v>
      </c>
      <c r="G35" s="19" t="s">
        <v>2256</v>
      </c>
    </row>
    <row r="36" spans="1:8" x14ac:dyDescent="0.2">
      <c r="A36" s="388" t="s">
        <v>2127</v>
      </c>
      <c r="B36" s="321"/>
      <c r="C36" s="322">
        <f>+C7+C10+C19+C23+C26+C34+C35</f>
        <v>85039059</v>
      </c>
      <c r="D36" s="412">
        <v>100</v>
      </c>
      <c r="F36" s="419">
        <v>85039059</v>
      </c>
      <c r="G36" s="419">
        <f>C36-F36</f>
        <v>0</v>
      </c>
      <c r="H36" s="419"/>
    </row>
    <row r="37" spans="1:8" x14ac:dyDescent="0.2">
      <c r="A37" s="40"/>
      <c r="B37" s="40"/>
      <c r="C37" s="42"/>
    </row>
    <row r="38" spans="1:8" x14ac:dyDescent="0.2">
      <c r="A38" s="40"/>
      <c r="B38" s="40"/>
      <c r="C38" s="42"/>
    </row>
    <row r="39" spans="1:8" x14ac:dyDescent="0.2">
      <c r="A39" s="43" t="s">
        <v>46</v>
      </c>
      <c r="B39" s="43"/>
      <c r="C39" s="43"/>
    </row>
    <row r="40" spans="1:8" x14ac:dyDescent="0.2">
      <c r="A40" s="40"/>
      <c r="B40" s="40"/>
      <c r="C40" s="384"/>
    </row>
    <row r="41" spans="1:8" x14ac:dyDescent="0.2">
      <c r="A41" s="43" t="s">
        <v>47</v>
      </c>
      <c r="B41" s="43"/>
      <c r="C41" s="43"/>
    </row>
    <row r="42" spans="1:8" x14ac:dyDescent="0.2">
      <c r="A42" s="44" t="s">
        <v>48</v>
      </c>
      <c r="B42" s="44"/>
      <c r="C42" s="44"/>
    </row>
    <row r="43" spans="1:8" x14ac:dyDescent="0.2">
      <c r="A43" s="40"/>
      <c r="B43" s="40"/>
      <c r="C43" s="42"/>
    </row>
    <row r="44" spans="1:8" s="17" customFormat="1" x14ac:dyDescent="0.2">
      <c r="A44" s="40"/>
      <c r="B44" s="40"/>
      <c r="C44" s="42"/>
      <c r="E44" s="19"/>
      <c r="F44" s="19"/>
    </row>
    <row r="45" spans="1:8" s="17" customFormat="1" x14ac:dyDescent="0.2">
      <c r="A45" s="43" t="s">
        <v>50</v>
      </c>
      <c r="B45" s="43"/>
      <c r="C45" s="43"/>
      <c r="E45" s="19"/>
      <c r="F45" s="19"/>
    </row>
    <row r="46" spans="1:8" s="17" customFormat="1" x14ac:dyDescent="0.2">
      <c r="A46" s="44" t="s">
        <v>48</v>
      </c>
      <c r="B46" s="44"/>
      <c r="C46" s="44"/>
      <c r="E46" s="19"/>
      <c r="F46" s="19"/>
    </row>
    <row r="47" spans="1:8" s="17" customFormat="1" x14ac:dyDescent="0.2">
      <c r="A47" s="40"/>
      <c r="B47" s="40"/>
      <c r="C47" s="42"/>
      <c r="E47" s="19"/>
      <c r="F47" s="19"/>
    </row>
    <row r="48" spans="1:8" s="17" customFormat="1" x14ac:dyDescent="0.2">
      <c r="A48" s="40"/>
      <c r="B48" s="40"/>
      <c r="C48" s="42"/>
      <c r="E48" s="19"/>
      <c r="F48" s="19"/>
    </row>
    <row r="49" spans="1:6" s="17" customFormat="1" x14ac:dyDescent="0.2">
      <c r="A49" s="43" t="s">
        <v>49</v>
      </c>
      <c r="B49" s="43"/>
      <c r="C49" s="43"/>
      <c r="E49" s="19"/>
      <c r="F49" s="19"/>
    </row>
    <row r="50" spans="1:6" s="17" customFormat="1" x14ac:dyDescent="0.2">
      <c r="A50" s="44" t="s">
        <v>48</v>
      </c>
      <c r="B50" s="44"/>
      <c r="C50" s="44"/>
      <c r="E50" s="19"/>
      <c r="F50" s="19"/>
    </row>
    <row r="51" spans="1:6" s="17" customFormat="1" x14ac:dyDescent="0.2">
      <c r="A51" s="19"/>
      <c r="B51" s="19"/>
      <c r="C51" s="45"/>
      <c r="E51" s="19"/>
      <c r="F51" s="19"/>
    </row>
  </sheetData>
  <mergeCells count="4">
    <mergeCell ref="A1:D1"/>
    <mergeCell ref="A2:D2"/>
    <mergeCell ref="A3:D3"/>
    <mergeCell ref="A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2"/>
  <sheetViews>
    <sheetView tabSelected="1" workbookViewId="0">
      <pane ySplit="5" topLeftCell="A6" activePane="bottomLeft" state="frozen"/>
      <selection pane="bottomLeft" activeCell="D8" sqref="D8"/>
    </sheetView>
  </sheetViews>
  <sheetFormatPr baseColWidth="10" defaultColWidth="11.375" defaultRowHeight="12.45" x14ac:dyDescent="0.2"/>
  <cols>
    <col min="1" max="1" width="5.75" style="17" customWidth="1"/>
    <col min="2" max="2" width="80.875" style="19" bestFit="1" customWidth="1"/>
    <col min="3" max="3" width="15" style="398" customWidth="1"/>
    <col min="4" max="4" width="14.625" style="398" customWidth="1"/>
    <col min="5" max="5" width="7.875" style="17" customWidth="1"/>
    <col min="6" max="6" width="11.375" style="19"/>
    <col min="7" max="7" width="39.875" style="19" bestFit="1" customWidth="1"/>
    <col min="8" max="8" width="12.25" style="19" bestFit="1" customWidth="1"/>
    <col min="9" max="20" width="11.375" style="19"/>
    <col min="21" max="21" width="11" customWidth="1"/>
    <col min="22" max="16384" width="11.375" style="19"/>
  </cols>
  <sheetData>
    <row r="1" spans="1:24" x14ac:dyDescent="0.2">
      <c r="B1" s="429" t="s">
        <v>2255</v>
      </c>
      <c r="C1" s="429"/>
      <c r="D1" s="429"/>
      <c r="E1" s="429"/>
    </row>
    <row r="2" spans="1:24" x14ac:dyDescent="0.2">
      <c r="B2" s="429" t="s">
        <v>2254</v>
      </c>
      <c r="C2" s="429"/>
      <c r="D2" s="429"/>
      <c r="E2" s="429"/>
    </row>
    <row r="4" spans="1:24" x14ac:dyDescent="0.2">
      <c r="B4" s="430" t="s">
        <v>44</v>
      </c>
      <c r="C4" s="430"/>
      <c r="D4" s="430"/>
      <c r="E4" s="430"/>
    </row>
    <row r="5" spans="1:24" ht="20.95" customHeight="1" x14ac:dyDescent="0.2">
      <c r="A5" s="20" t="s">
        <v>1653</v>
      </c>
      <c r="B5" s="20" t="s">
        <v>39</v>
      </c>
      <c r="C5" s="413" t="s">
        <v>2134</v>
      </c>
      <c r="D5" s="414" t="s">
        <v>2230</v>
      </c>
      <c r="E5" s="20" t="s">
        <v>52</v>
      </c>
    </row>
    <row r="6" spans="1:24" x14ac:dyDescent="0.2">
      <c r="A6" s="16" t="s">
        <v>53</v>
      </c>
      <c r="B6" s="21" t="s">
        <v>0</v>
      </c>
      <c r="C6" s="391"/>
      <c r="D6" s="392">
        <f>+C7+C13+C23+C39+C40+C57+C61</f>
        <v>19735610</v>
      </c>
      <c r="E6" s="316">
        <f>+D6/$D$559*100</f>
        <v>23.20770035802019</v>
      </c>
      <c r="F6" s="307"/>
      <c r="H6" s="308"/>
      <c r="I6" s="308"/>
      <c r="J6" s="308"/>
      <c r="M6" s="207"/>
      <c r="N6" s="207"/>
      <c r="O6" s="207"/>
      <c r="P6" s="207"/>
      <c r="Q6" s="207"/>
      <c r="R6" s="207"/>
      <c r="S6" s="207"/>
      <c r="T6" s="207"/>
      <c r="V6" s="207"/>
      <c r="W6" s="207"/>
      <c r="X6" s="207"/>
    </row>
    <row r="7" spans="1:24" x14ac:dyDescent="0.2">
      <c r="A7" s="13" t="s">
        <v>54</v>
      </c>
      <c r="B7" s="25" t="s">
        <v>1</v>
      </c>
      <c r="C7" s="386">
        <f>SUM(C8:C12)</f>
        <v>14317000</v>
      </c>
      <c r="D7" s="425"/>
      <c r="E7" s="317">
        <f t="shared" ref="E7:E38" si="0">+C7/$D$559*100</f>
        <v>16.835793067747844</v>
      </c>
      <c r="F7" s="307"/>
      <c r="G7" s="423" t="s">
        <v>2267</v>
      </c>
      <c r="H7" s="308"/>
      <c r="I7" s="308"/>
      <c r="J7" s="308"/>
      <c r="M7" s="238">
        <f>SUM(O7:V7)</f>
        <v>0</v>
      </c>
      <c r="N7" s="203" t="s">
        <v>54</v>
      </c>
      <c r="O7" s="227">
        <f>+Adm!C10</f>
        <v>0</v>
      </c>
      <c r="P7" s="227">
        <f>+PresMpal!C10</f>
        <v>0</v>
      </c>
      <c r="Q7" s="227">
        <f>+'Pro civil'!C10</f>
        <v>0</v>
      </c>
      <c r="R7" s="227">
        <f>+'C social'!C10</f>
        <v>0</v>
      </c>
      <c r="S7" s="227">
        <f>+Trasp!C10</f>
        <v>0</v>
      </c>
      <c r="T7" s="227">
        <f>+Turismo!C10</f>
        <v>0</v>
      </c>
      <c r="V7" s="238">
        <f>+'Gastos R33'!C11</f>
        <v>0</v>
      </c>
      <c r="X7" s="227">
        <f t="shared" ref="X7:X38" si="1">+O7-P7-Q7-R7-S7-T7</f>
        <v>0</v>
      </c>
    </row>
    <row r="8" spans="1:24" x14ac:dyDescent="0.2">
      <c r="A8" s="14" t="s">
        <v>55</v>
      </c>
      <c r="B8" s="15" t="s">
        <v>56</v>
      </c>
      <c r="C8" s="421"/>
      <c r="D8" s="421"/>
      <c r="E8" s="294">
        <f t="shared" si="0"/>
        <v>0</v>
      </c>
      <c r="F8" s="307"/>
      <c r="G8" s="424" t="s">
        <v>2258</v>
      </c>
      <c r="H8" s="400">
        <f>D6</f>
        <v>19735610</v>
      </c>
      <c r="I8" s="308"/>
      <c r="J8" s="308"/>
      <c r="M8" s="260">
        <f t="shared" ref="M8:M71" si="2">SUM(O8:V8)</f>
        <v>0</v>
      </c>
      <c r="N8" s="204" t="s">
        <v>55</v>
      </c>
      <c r="O8" s="227">
        <f>+Adm!C11</f>
        <v>0</v>
      </c>
      <c r="P8" s="227">
        <f>+PresMpal!C11</f>
        <v>0</v>
      </c>
      <c r="Q8" s="227">
        <f>+'Pro civil'!C11</f>
        <v>0</v>
      </c>
      <c r="R8" s="227">
        <f>+'C social'!C11</f>
        <v>0</v>
      </c>
      <c r="S8" s="227">
        <f>+Trasp!C11</f>
        <v>0</v>
      </c>
      <c r="T8" s="227">
        <f>+Turismo!C11</f>
        <v>0</v>
      </c>
      <c r="V8" s="260">
        <f>+'Gastos R33'!C12</f>
        <v>0</v>
      </c>
      <c r="X8" s="227">
        <f t="shared" si="1"/>
        <v>0</v>
      </c>
    </row>
    <row r="9" spans="1:24" x14ac:dyDescent="0.2">
      <c r="A9" s="14" t="s">
        <v>57</v>
      </c>
      <c r="B9" s="15" t="s">
        <v>58</v>
      </c>
      <c r="C9" s="421">
        <v>1133000</v>
      </c>
      <c r="D9" s="421"/>
      <c r="E9" s="294">
        <f t="shared" si="0"/>
        <v>1.3323289478073834</v>
      </c>
      <c r="F9" s="307" t="s">
        <v>2252</v>
      </c>
      <c r="G9" s="424" t="s">
        <v>2260</v>
      </c>
      <c r="H9" s="400">
        <f>D64</f>
        <v>4494065.4000000004</v>
      </c>
      <c r="I9" s="308"/>
      <c r="J9" s="308"/>
      <c r="M9" s="260">
        <f t="shared" si="2"/>
        <v>4000000</v>
      </c>
      <c r="N9" s="204" t="s">
        <v>57</v>
      </c>
      <c r="O9" s="227">
        <f>+Adm!C12</f>
        <v>3290000</v>
      </c>
      <c r="P9" s="227">
        <f>+PresMpal!C12</f>
        <v>710000</v>
      </c>
      <c r="Q9" s="227">
        <f>+'Pro civil'!C12</f>
        <v>0</v>
      </c>
      <c r="R9" s="227">
        <f>+'C social'!C12</f>
        <v>0</v>
      </c>
      <c r="S9" s="227">
        <f>+Trasp!C12</f>
        <v>0</v>
      </c>
      <c r="T9" s="227">
        <f>+Turismo!C12</f>
        <v>0</v>
      </c>
      <c r="V9" s="260">
        <f>+'Gastos R33'!C13</f>
        <v>0</v>
      </c>
      <c r="X9" s="227">
        <f t="shared" si="1"/>
        <v>2580000</v>
      </c>
    </row>
    <row r="10" spans="1:24" x14ac:dyDescent="0.2">
      <c r="A10" s="14" t="s">
        <v>63</v>
      </c>
      <c r="B10" s="15" t="s">
        <v>64</v>
      </c>
      <c r="C10" s="421"/>
      <c r="D10" s="421"/>
      <c r="E10" s="294">
        <f t="shared" si="0"/>
        <v>0</v>
      </c>
      <c r="F10" s="307"/>
      <c r="G10" s="424" t="s">
        <v>2259</v>
      </c>
      <c r="H10" s="400">
        <f>D187</f>
        <v>12940700</v>
      </c>
      <c r="I10" s="308"/>
      <c r="J10" s="308"/>
      <c r="M10" s="260">
        <f t="shared" si="2"/>
        <v>0</v>
      </c>
      <c r="N10" s="204" t="s">
        <v>63</v>
      </c>
      <c r="O10" s="227">
        <f>+Adm!C13</f>
        <v>0</v>
      </c>
      <c r="P10" s="227">
        <f>+PresMpal!C13</f>
        <v>0</v>
      </c>
      <c r="Q10" s="227">
        <f>+'Pro civil'!C13</f>
        <v>0</v>
      </c>
      <c r="R10" s="227">
        <f>+'C social'!C13</f>
        <v>0</v>
      </c>
      <c r="S10" s="227">
        <f>+Trasp!C13</f>
        <v>0</v>
      </c>
      <c r="T10" s="227">
        <f>+Turismo!C13</f>
        <v>0</v>
      </c>
      <c r="V10" s="260">
        <f>+'Gastos R33'!C14</f>
        <v>0</v>
      </c>
      <c r="X10" s="227">
        <f t="shared" si="1"/>
        <v>0</v>
      </c>
    </row>
    <row r="11" spans="1:24" x14ac:dyDescent="0.2">
      <c r="A11" s="14" t="s">
        <v>65</v>
      </c>
      <c r="B11" s="15" t="s">
        <v>66</v>
      </c>
      <c r="C11" s="421">
        <v>13184000</v>
      </c>
      <c r="D11" s="421"/>
      <c r="E11" s="294">
        <f t="shared" si="0"/>
        <v>15.50346411994046</v>
      </c>
      <c r="F11" s="307" t="s">
        <v>2252</v>
      </c>
      <c r="G11" s="424" t="s">
        <v>2261</v>
      </c>
      <c r="H11" s="400">
        <f>D358</f>
        <v>2525000</v>
      </c>
      <c r="I11" s="308"/>
      <c r="J11" s="308"/>
      <c r="M11" s="260">
        <f t="shared" si="2"/>
        <v>32205000</v>
      </c>
      <c r="N11" s="204" t="s">
        <v>65</v>
      </c>
      <c r="O11" s="227">
        <f>+Adm!C14</f>
        <v>30346000</v>
      </c>
      <c r="P11" s="227">
        <f>+PresMpal!C14</f>
        <v>0</v>
      </c>
      <c r="Q11" s="227">
        <f>+'Pro civil'!C14</f>
        <v>25000</v>
      </c>
      <c r="R11" s="227">
        <f>+'C social'!C14</f>
        <v>12000</v>
      </c>
      <c r="S11" s="227">
        <f>+Trasp!C14</f>
        <v>17000</v>
      </c>
      <c r="T11" s="227">
        <f>+Turismo!C14</f>
        <v>45000</v>
      </c>
      <c r="V11" s="260">
        <f>+'Gastos R33'!C15</f>
        <v>1760000</v>
      </c>
      <c r="X11" s="227">
        <f t="shared" si="1"/>
        <v>30247000</v>
      </c>
    </row>
    <row r="12" spans="1:24" x14ac:dyDescent="0.2">
      <c r="A12" s="14" t="s">
        <v>67</v>
      </c>
      <c r="B12" s="15" t="s">
        <v>68</v>
      </c>
      <c r="C12" s="421">
        <v>0</v>
      </c>
      <c r="D12" s="426"/>
      <c r="E12" s="294">
        <f t="shared" si="0"/>
        <v>0</v>
      </c>
      <c r="F12" s="307"/>
      <c r="G12" s="308"/>
      <c r="H12" s="308"/>
      <c r="I12" s="308"/>
      <c r="J12" s="308"/>
      <c r="M12" s="260">
        <f t="shared" si="2"/>
        <v>2640000</v>
      </c>
      <c r="N12" s="204" t="s">
        <v>67</v>
      </c>
      <c r="O12" s="227">
        <f>+Adm!C15</f>
        <v>2640000</v>
      </c>
      <c r="P12" s="227">
        <f>+PresMpal!C15</f>
        <v>0</v>
      </c>
      <c r="Q12" s="227">
        <f>+'Pro civil'!C15</f>
        <v>0</v>
      </c>
      <c r="R12" s="227">
        <f>+'C social'!C15</f>
        <v>0</v>
      </c>
      <c r="S12" s="227">
        <f>+Trasp!C15</f>
        <v>0</v>
      </c>
      <c r="T12" s="227">
        <f>+Turismo!C15</f>
        <v>0</v>
      </c>
      <c r="V12" s="260">
        <f>+'Gastos R33'!C16</f>
        <v>0</v>
      </c>
      <c r="X12" s="227">
        <f t="shared" si="1"/>
        <v>2640000</v>
      </c>
    </row>
    <row r="13" spans="1:24" x14ac:dyDescent="0.2">
      <c r="A13" s="13" t="s">
        <v>73</v>
      </c>
      <c r="B13" s="25" t="s">
        <v>2</v>
      </c>
      <c r="C13" s="386">
        <f>SUM(C14:C22)</f>
        <v>702900</v>
      </c>
      <c r="D13" s="425"/>
      <c r="E13" s="317">
        <f t="shared" si="0"/>
        <v>0.8265613569406971</v>
      </c>
      <c r="F13" s="307"/>
      <c r="G13" s="424" t="s">
        <v>2262</v>
      </c>
      <c r="H13" s="400">
        <f>D387</f>
        <v>2021000</v>
      </c>
      <c r="I13" s="308"/>
      <c r="J13" s="308"/>
      <c r="M13" s="260">
        <f t="shared" si="2"/>
        <v>0</v>
      </c>
      <c r="N13" s="203" t="s">
        <v>73</v>
      </c>
      <c r="O13" s="227">
        <f>+Adm!C16</f>
        <v>0</v>
      </c>
      <c r="P13" s="227">
        <f>+PresMpal!C16</f>
        <v>0</v>
      </c>
      <c r="Q13" s="227">
        <f>+'Pro civil'!C16</f>
        <v>0</v>
      </c>
      <c r="R13" s="227">
        <f>+'C social'!C16</f>
        <v>0</v>
      </c>
      <c r="S13" s="227">
        <f>+Trasp!C16</f>
        <v>0</v>
      </c>
      <c r="T13" s="227">
        <f>+Turismo!C16</f>
        <v>0</v>
      </c>
      <c r="V13" s="260">
        <f>+'Gastos R33'!C17</f>
        <v>0</v>
      </c>
      <c r="X13" s="227">
        <f t="shared" si="1"/>
        <v>0</v>
      </c>
    </row>
    <row r="14" spans="1:24" x14ac:dyDescent="0.2">
      <c r="A14" s="14" t="s">
        <v>74</v>
      </c>
      <c r="B14" s="15" t="s">
        <v>75</v>
      </c>
      <c r="C14" s="421"/>
      <c r="D14" s="421"/>
      <c r="E14" s="294">
        <f t="shared" si="0"/>
        <v>0</v>
      </c>
      <c r="F14" s="307"/>
      <c r="G14" s="424" t="s">
        <v>2263</v>
      </c>
      <c r="H14" s="400">
        <f>D481</f>
        <v>42054059</v>
      </c>
      <c r="I14" s="308"/>
      <c r="J14" s="308"/>
      <c r="M14" s="260">
        <f t="shared" si="2"/>
        <v>0</v>
      </c>
      <c r="N14" s="204" t="s">
        <v>74</v>
      </c>
      <c r="O14" s="227">
        <f>+Adm!C17</f>
        <v>0</v>
      </c>
      <c r="P14" s="227">
        <f>+PresMpal!C17</f>
        <v>0</v>
      </c>
      <c r="Q14" s="227">
        <f>+'Pro civil'!C17</f>
        <v>0</v>
      </c>
      <c r="R14" s="227">
        <f>+'C social'!C17</f>
        <v>0</v>
      </c>
      <c r="S14" s="227">
        <f>+Trasp!C17</f>
        <v>0</v>
      </c>
      <c r="T14" s="227">
        <f>+Turismo!C17</f>
        <v>0</v>
      </c>
      <c r="V14" s="260">
        <f>+'Gastos R33'!C18</f>
        <v>0</v>
      </c>
      <c r="X14" s="227">
        <f t="shared" si="1"/>
        <v>0</v>
      </c>
    </row>
    <row r="15" spans="1:24" x14ac:dyDescent="0.2">
      <c r="A15" s="14" t="s">
        <v>76</v>
      </c>
      <c r="B15" s="15" t="s">
        <v>77</v>
      </c>
      <c r="C15" s="421">
        <f>+M15</f>
        <v>0</v>
      </c>
      <c r="D15" s="421"/>
      <c r="E15" s="294">
        <f t="shared" si="0"/>
        <v>0</v>
      </c>
      <c r="F15" s="307"/>
      <c r="G15" s="424" t="s">
        <v>2264</v>
      </c>
      <c r="H15" s="400" t="e">
        <f>#REF!</f>
        <v>#REF!</v>
      </c>
      <c r="I15" s="308"/>
      <c r="J15" s="308"/>
      <c r="M15" s="260">
        <f t="shared" si="2"/>
        <v>0</v>
      </c>
      <c r="N15" s="204" t="s">
        <v>76</v>
      </c>
      <c r="O15" s="227">
        <f>+Adm!C18</f>
        <v>0</v>
      </c>
      <c r="P15" s="227">
        <f>+PresMpal!C18</f>
        <v>0</v>
      </c>
      <c r="Q15" s="227">
        <f>+'Pro civil'!C18</f>
        <v>0</v>
      </c>
      <c r="R15" s="227">
        <f>+'C social'!C18</f>
        <v>0</v>
      </c>
      <c r="S15" s="227">
        <f>+Trasp!C18</f>
        <v>0</v>
      </c>
      <c r="T15" s="227">
        <f>+Turismo!C18</f>
        <v>0</v>
      </c>
      <c r="V15" s="260">
        <f>+'Gastos R33'!C19</f>
        <v>0</v>
      </c>
      <c r="X15" s="227">
        <f t="shared" si="1"/>
        <v>0</v>
      </c>
    </row>
    <row r="16" spans="1:24" x14ac:dyDescent="0.2">
      <c r="A16" s="14" t="s">
        <v>78</v>
      </c>
      <c r="B16" s="15" t="s">
        <v>79</v>
      </c>
      <c r="C16" s="421">
        <v>54000</v>
      </c>
      <c r="D16" s="426"/>
      <c r="E16" s="294">
        <f t="shared" si="0"/>
        <v>6.35002322873775E-2</v>
      </c>
      <c r="F16" s="307" t="s">
        <v>2252</v>
      </c>
      <c r="G16" s="424" t="s">
        <v>2265</v>
      </c>
      <c r="H16" s="400">
        <f>D543</f>
        <v>1268624.6000000001</v>
      </c>
      <c r="I16" s="308"/>
      <c r="J16" s="308"/>
      <c r="M16" s="260">
        <f t="shared" si="2"/>
        <v>2455000</v>
      </c>
      <c r="N16" s="204" t="s">
        <v>78</v>
      </c>
      <c r="O16" s="227">
        <f>+Adm!C19</f>
        <v>2155000</v>
      </c>
      <c r="P16" s="227">
        <f>+PresMpal!C19</f>
        <v>0</v>
      </c>
      <c r="Q16" s="227">
        <f>+'Pro civil'!C19</f>
        <v>0</v>
      </c>
      <c r="R16" s="227">
        <f>+'C social'!C19</f>
        <v>0</v>
      </c>
      <c r="S16" s="227">
        <f>+Trasp!C19</f>
        <v>0</v>
      </c>
      <c r="T16" s="227">
        <f>+Turismo!C19</f>
        <v>0</v>
      </c>
      <c r="V16" s="260">
        <f>+'Gastos R33'!C20</f>
        <v>300000</v>
      </c>
      <c r="X16" s="227">
        <f t="shared" si="1"/>
        <v>2155000</v>
      </c>
    </row>
    <row r="17" spans="1:24" x14ac:dyDescent="0.2">
      <c r="A17" s="14" t="s">
        <v>80</v>
      </c>
      <c r="B17" s="15" t="s">
        <v>81</v>
      </c>
      <c r="C17" s="421"/>
      <c r="D17" s="421"/>
      <c r="E17" s="294">
        <f t="shared" si="0"/>
        <v>0</v>
      </c>
      <c r="F17" s="307"/>
      <c r="G17" s="308"/>
      <c r="H17" s="308"/>
      <c r="I17" s="308"/>
      <c r="J17" s="308"/>
      <c r="M17" s="260">
        <f t="shared" si="2"/>
        <v>0</v>
      </c>
      <c r="N17" s="204" t="s">
        <v>80</v>
      </c>
      <c r="O17" s="227">
        <f>+Adm!C20</f>
        <v>0</v>
      </c>
      <c r="P17" s="227">
        <f>+PresMpal!C20</f>
        <v>0</v>
      </c>
      <c r="Q17" s="227">
        <f>+'Pro civil'!C20</f>
        <v>0</v>
      </c>
      <c r="R17" s="227">
        <f>+'C social'!C20</f>
        <v>0</v>
      </c>
      <c r="S17" s="227">
        <f>+Trasp!C20</f>
        <v>0</v>
      </c>
      <c r="T17" s="227">
        <f>+Turismo!C20</f>
        <v>0</v>
      </c>
      <c r="V17" s="260">
        <f>+'Gastos R33'!C21</f>
        <v>0</v>
      </c>
      <c r="X17" s="227">
        <f t="shared" si="1"/>
        <v>0</v>
      </c>
    </row>
    <row r="18" spans="1:24" x14ac:dyDescent="0.2">
      <c r="A18" s="14" t="s">
        <v>82</v>
      </c>
      <c r="B18" s="15" t="s">
        <v>83</v>
      </c>
      <c r="C18" s="421">
        <v>648900</v>
      </c>
      <c r="D18" s="421"/>
      <c r="E18" s="294">
        <f t="shared" si="0"/>
        <v>0.76306112465331954</v>
      </c>
      <c r="F18" s="307" t="s">
        <v>2252</v>
      </c>
      <c r="G18" s="423" t="s">
        <v>2266</v>
      </c>
      <c r="H18" s="308"/>
      <c r="I18" s="308"/>
      <c r="J18" s="308"/>
      <c r="M18" s="260">
        <f t="shared" si="2"/>
        <v>760000</v>
      </c>
      <c r="N18" s="204" t="s">
        <v>82</v>
      </c>
      <c r="O18" s="227">
        <f>+Adm!C21</f>
        <v>760000</v>
      </c>
      <c r="P18" s="227">
        <f>+PresMpal!C21</f>
        <v>0</v>
      </c>
      <c r="Q18" s="227">
        <f>+'Pro civil'!C21</f>
        <v>0</v>
      </c>
      <c r="R18" s="227">
        <f>+'C social'!C21</f>
        <v>0</v>
      </c>
      <c r="S18" s="227">
        <f>+Trasp!C21</f>
        <v>0</v>
      </c>
      <c r="T18" s="227">
        <f>+Turismo!C21</f>
        <v>0</v>
      </c>
      <c r="V18" s="260">
        <f>+'Gastos R33'!C22</f>
        <v>0</v>
      </c>
      <c r="X18" s="227">
        <f t="shared" si="1"/>
        <v>760000</v>
      </c>
    </row>
    <row r="19" spans="1:24" x14ac:dyDescent="0.2">
      <c r="A19" s="14" t="s">
        <v>84</v>
      </c>
      <c r="B19" s="15" t="s">
        <v>85</v>
      </c>
      <c r="C19" s="421"/>
      <c r="D19" s="421"/>
      <c r="E19" s="294">
        <f t="shared" si="0"/>
        <v>0</v>
      </c>
      <c r="F19" s="307"/>
      <c r="G19" s="424" t="s">
        <v>2258</v>
      </c>
      <c r="H19" s="308"/>
      <c r="I19" s="308"/>
      <c r="J19" s="308"/>
      <c r="M19" s="260">
        <f t="shared" si="2"/>
        <v>0</v>
      </c>
      <c r="N19" s="204" t="s">
        <v>84</v>
      </c>
      <c r="O19" s="227">
        <f>+Adm!C22</f>
        <v>0</v>
      </c>
      <c r="P19" s="227">
        <f>+PresMpal!C22</f>
        <v>0</v>
      </c>
      <c r="Q19" s="227">
        <f>+'Pro civil'!C22</f>
        <v>0</v>
      </c>
      <c r="R19" s="227">
        <f>+'C social'!C22</f>
        <v>0</v>
      </c>
      <c r="S19" s="227">
        <f>+Trasp!C22</f>
        <v>0</v>
      </c>
      <c r="T19" s="227">
        <f>+Turismo!C22</f>
        <v>0</v>
      </c>
      <c r="V19" s="260">
        <f>+'Gastos R33'!C23</f>
        <v>0</v>
      </c>
      <c r="X19" s="227">
        <f t="shared" si="1"/>
        <v>0</v>
      </c>
    </row>
    <row r="20" spans="1:24" x14ac:dyDescent="0.2">
      <c r="A20" s="14" t="s">
        <v>86</v>
      </c>
      <c r="B20" s="15" t="s">
        <v>87</v>
      </c>
      <c r="C20" s="421">
        <f>+M20</f>
        <v>0</v>
      </c>
      <c r="D20" s="421"/>
      <c r="E20" s="294">
        <f t="shared" si="0"/>
        <v>0</v>
      </c>
      <c r="F20" s="307"/>
      <c r="G20" s="424" t="s">
        <v>2260</v>
      </c>
      <c r="H20" s="308"/>
      <c r="I20" s="308"/>
      <c r="J20" s="308"/>
      <c r="M20" s="260">
        <f t="shared" si="2"/>
        <v>0</v>
      </c>
      <c r="N20" s="204" t="s">
        <v>86</v>
      </c>
      <c r="O20" s="227">
        <f>+Adm!C23</f>
        <v>0</v>
      </c>
      <c r="P20" s="227">
        <f>+PresMpal!C23</f>
        <v>0</v>
      </c>
      <c r="Q20" s="227">
        <f>+'Pro civil'!C23</f>
        <v>0</v>
      </c>
      <c r="R20" s="227">
        <f>+'C social'!C23</f>
        <v>0</v>
      </c>
      <c r="S20" s="227">
        <f>+Trasp!C23</f>
        <v>0</v>
      </c>
      <c r="T20" s="227">
        <f>+Turismo!C23</f>
        <v>0</v>
      </c>
      <c r="V20" s="260">
        <f>+'Gastos R33'!C24</f>
        <v>0</v>
      </c>
      <c r="X20" s="227">
        <f t="shared" si="1"/>
        <v>0</v>
      </c>
    </row>
    <row r="21" spans="1:24" ht="23.6" x14ac:dyDescent="0.2">
      <c r="A21" s="14" t="s">
        <v>88</v>
      </c>
      <c r="B21" s="15" t="s">
        <v>89</v>
      </c>
      <c r="C21" s="421"/>
      <c r="D21" s="421"/>
      <c r="E21" s="294">
        <f t="shared" si="0"/>
        <v>0</v>
      </c>
      <c r="F21" s="307"/>
      <c r="G21" s="424" t="s">
        <v>2259</v>
      </c>
      <c r="H21" s="308"/>
      <c r="I21" s="308"/>
      <c r="J21" s="308"/>
      <c r="M21" s="260">
        <f t="shared" si="2"/>
        <v>0</v>
      </c>
      <c r="N21" s="204" t="s">
        <v>88</v>
      </c>
      <c r="O21" s="227">
        <f>+Adm!C24</f>
        <v>0</v>
      </c>
      <c r="P21" s="227">
        <f>+PresMpal!C24</f>
        <v>0</v>
      </c>
      <c r="Q21" s="227">
        <f>+'Pro civil'!C24</f>
        <v>0</v>
      </c>
      <c r="R21" s="227">
        <f>+'C social'!C24</f>
        <v>0</v>
      </c>
      <c r="S21" s="227">
        <f>+Trasp!C24</f>
        <v>0</v>
      </c>
      <c r="T21" s="227">
        <f>+Turismo!C24</f>
        <v>0</v>
      </c>
      <c r="V21" s="260">
        <f>+'Gastos R33'!C25</f>
        <v>0</v>
      </c>
      <c r="X21" s="227">
        <f t="shared" si="1"/>
        <v>0</v>
      </c>
    </row>
    <row r="22" spans="1:24" ht="23.6" x14ac:dyDescent="0.2">
      <c r="A22" s="14" t="s">
        <v>90</v>
      </c>
      <c r="B22" s="15" t="s">
        <v>91</v>
      </c>
      <c r="C22" s="421">
        <f>+M22</f>
        <v>0</v>
      </c>
      <c r="D22" s="421"/>
      <c r="E22" s="294">
        <f t="shared" si="0"/>
        <v>0</v>
      </c>
      <c r="F22" s="307"/>
      <c r="G22" s="424" t="s">
        <v>2261</v>
      </c>
      <c r="H22" s="308"/>
      <c r="I22" s="308"/>
      <c r="J22" s="308"/>
      <c r="M22" s="260">
        <f t="shared" si="2"/>
        <v>0</v>
      </c>
      <c r="N22" s="204" t="s">
        <v>90</v>
      </c>
      <c r="O22" s="227">
        <f>+Adm!C25</f>
        <v>0</v>
      </c>
      <c r="P22" s="227">
        <f>+PresMpal!C25</f>
        <v>0</v>
      </c>
      <c r="Q22" s="227">
        <f>+'Pro civil'!C25</f>
        <v>0</v>
      </c>
      <c r="R22" s="227">
        <f>+'C social'!C25</f>
        <v>0</v>
      </c>
      <c r="S22" s="227">
        <f>+Trasp!C25</f>
        <v>0</v>
      </c>
      <c r="T22" s="227">
        <f>+Turismo!C25</f>
        <v>0</v>
      </c>
      <c r="V22" s="260">
        <f>+'Gastos R33'!C26</f>
        <v>0</v>
      </c>
      <c r="X22" s="227">
        <f t="shared" si="1"/>
        <v>0</v>
      </c>
    </row>
    <row r="23" spans="1:24" x14ac:dyDescent="0.2">
      <c r="A23" s="13" t="s">
        <v>92</v>
      </c>
      <c r="B23" s="25" t="s">
        <v>3</v>
      </c>
      <c r="C23" s="386">
        <f>SUM(C24:C38)</f>
        <v>2115710</v>
      </c>
      <c r="D23" s="425"/>
      <c r="E23" s="317">
        <f t="shared" si="0"/>
        <v>2.487927341717175</v>
      </c>
      <c r="F23" s="307"/>
      <c r="G23" s="308"/>
      <c r="H23" s="308"/>
      <c r="I23" s="308"/>
      <c r="J23" s="308"/>
      <c r="M23" s="260">
        <f t="shared" si="2"/>
        <v>0</v>
      </c>
      <c r="N23" s="203" t="s">
        <v>92</v>
      </c>
      <c r="O23" s="227">
        <f>+Adm!C26</f>
        <v>0</v>
      </c>
      <c r="P23" s="227">
        <f>+PresMpal!C26</f>
        <v>0</v>
      </c>
      <c r="Q23" s="227">
        <f>+'Pro civil'!C26</f>
        <v>0</v>
      </c>
      <c r="R23" s="227">
        <f>+'C social'!C26</f>
        <v>0</v>
      </c>
      <c r="S23" s="227">
        <f>+Trasp!C26</f>
        <v>0</v>
      </c>
      <c r="T23" s="227">
        <f>+Turismo!C26</f>
        <v>0</v>
      </c>
      <c r="V23" s="260">
        <f>+'Gastos R33'!C27</f>
        <v>0</v>
      </c>
      <c r="X23" s="227">
        <f t="shared" si="1"/>
        <v>0</v>
      </c>
    </row>
    <row r="24" spans="1:24" x14ac:dyDescent="0.2">
      <c r="A24" s="14" t="s">
        <v>93</v>
      </c>
      <c r="B24" s="15" t="s">
        <v>94</v>
      </c>
      <c r="C24" s="421"/>
      <c r="D24" s="421"/>
      <c r="E24" s="294">
        <f t="shared" si="0"/>
        <v>0</v>
      </c>
      <c r="F24" s="307"/>
      <c r="G24" s="424" t="s">
        <v>2262</v>
      </c>
      <c r="H24" s="308"/>
      <c r="I24" s="308"/>
      <c r="J24" s="308"/>
      <c r="M24" s="260">
        <f t="shared" si="2"/>
        <v>0</v>
      </c>
      <c r="N24" s="204" t="s">
        <v>93</v>
      </c>
      <c r="O24" s="227">
        <f>+Adm!C27</f>
        <v>0</v>
      </c>
      <c r="P24" s="227">
        <f>+PresMpal!C27</f>
        <v>0</v>
      </c>
      <c r="Q24" s="227">
        <f>+'Pro civil'!C27</f>
        <v>0</v>
      </c>
      <c r="R24" s="227">
        <f>+'C social'!C27</f>
        <v>0</v>
      </c>
      <c r="S24" s="227">
        <f>+Trasp!C27</f>
        <v>0</v>
      </c>
      <c r="T24" s="227">
        <f>+Turismo!C27</f>
        <v>0</v>
      </c>
      <c r="V24" s="260">
        <f>+'Gastos R33'!C28</f>
        <v>0</v>
      </c>
      <c r="X24" s="227">
        <f t="shared" si="1"/>
        <v>0</v>
      </c>
    </row>
    <row r="25" spans="1:24" x14ac:dyDescent="0.2">
      <c r="A25" s="14" t="s">
        <v>95</v>
      </c>
      <c r="B25" s="15" t="s">
        <v>96</v>
      </c>
      <c r="C25" s="421">
        <f>+M25</f>
        <v>0</v>
      </c>
      <c r="D25" s="426"/>
      <c r="E25" s="294">
        <f t="shared" si="0"/>
        <v>0</v>
      </c>
      <c r="F25" s="307"/>
      <c r="G25" s="424" t="s">
        <v>2263</v>
      </c>
      <c r="H25" s="308"/>
      <c r="I25" s="308"/>
      <c r="J25" s="308"/>
      <c r="M25" s="260">
        <f t="shared" si="2"/>
        <v>0</v>
      </c>
      <c r="N25" s="204" t="s">
        <v>95</v>
      </c>
      <c r="O25" s="227">
        <f>+Adm!C28</f>
        <v>0</v>
      </c>
      <c r="P25" s="227">
        <f>+PresMpal!C28</f>
        <v>0</v>
      </c>
      <c r="Q25" s="227">
        <f>+'Pro civil'!C28</f>
        <v>0</v>
      </c>
      <c r="R25" s="227">
        <f>+'C social'!C28</f>
        <v>0</v>
      </c>
      <c r="S25" s="227">
        <f>+Trasp!C28</f>
        <v>0</v>
      </c>
      <c r="T25" s="227">
        <f>+Turismo!C28</f>
        <v>0</v>
      </c>
      <c r="V25" s="260">
        <f>+'Gastos R33'!C29</f>
        <v>0</v>
      </c>
      <c r="X25" s="227">
        <f t="shared" si="1"/>
        <v>0</v>
      </c>
    </row>
    <row r="26" spans="1:24" x14ac:dyDescent="0.2">
      <c r="A26" s="14" t="s">
        <v>97</v>
      </c>
      <c r="B26" s="15" t="s">
        <v>98</v>
      </c>
      <c r="C26" s="421"/>
      <c r="D26" s="421"/>
      <c r="E26" s="294">
        <f t="shared" si="0"/>
        <v>0</v>
      </c>
      <c r="F26" s="307"/>
      <c r="G26" s="424" t="s">
        <v>2264</v>
      </c>
      <c r="H26" s="308"/>
      <c r="I26" s="308"/>
      <c r="J26" s="308"/>
      <c r="M26" s="260">
        <f t="shared" si="2"/>
        <v>0</v>
      </c>
      <c r="N26" s="204" t="s">
        <v>97</v>
      </c>
      <c r="O26" s="227">
        <f>+Adm!C29</f>
        <v>0</v>
      </c>
      <c r="P26" s="227">
        <f>+PresMpal!C29</f>
        <v>0</v>
      </c>
      <c r="Q26" s="227">
        <f>+'Pro civil'!C29</f>
        <v>0</v>
      </c>
      <c r="R26" s="227">
        <f>+'C social'!C29</f>
        <v>0</v>
      </c>
      <c r="S26" s="227">
        <f>+Trasp!C29</f>
        <v>0</v>
      </c>
      <c r="T26" s="227">
        <f>+Turismo!C29</f>
        <v>0</v>
      </c>
      <c r="V26" s="260">
        <f>+'Gastos R33'!C30</f>
        <v>0</v>
      </c>
      <c r="X26" s="227">
        <f t="shared" si="1"/>
        <v>0</v>
      </c>
    </row>
    <row r="27" spans="1:24" x14ac:dyDescent="0.2">
      <c r="A27" s="14" t="s">
        <v>99</v>
      </c>
      <c r="B27" s="15" t="s">
        <v>100</v>
      </c>
      <c r="C27" s="421">
        <v>0</v>
      </c>
      <c r="D27" s="421"/>
      <c r="E27" s="294">
        <f t="shared" si="0"/>
        <v>0</v>
      </c>
      <c r="F27" s="307"/>
      <c r="G27" s="424" t="s">
        <v>2265</v>
      </c>
      <c r="H27" s="308"/>
      <c r="I27" s="308"/>
      <c r="J27" s="308"/>
      <c r="M27" s="260">
        <f t="shared" si="2"/>
        <v>1630000</v>
      </c>
      <c r="N27" s="204" t="s">
        <v>99</v>
      </c>
      <c r="O27" s="227">
        <f>+Adm!C30</f>
        <v>940000</v>
      </c>
      <c r="P27" s="227">
        <f>+PresMpal!C30</f>
        <v>0</v>
      </c>
      <c r="Q27" s="227">
        <f>+'Pro civil'!C30</f>
        <v>10000</v>
      </c>
      <c r="R27" s="227">
        <f>+'C social'!C30</f>
        <v>10000</v>
      </c>
      <c r="S27" s="227">
        <f>+Trasp!C30</f>
        <v>10000</v>
      </c>
      <c r="T27" s="227">
        <f>+Turismo!C30</f>
        <v>10000</v>
      </c>
      <c r="V27" s="260">
        <f>+'Gastos R33'!C31</f>
        <v>650000</v>
      </c>
      <c r="X27" s="227">
        <f t="shared" si="1"/>
        <v>900000</v>
      </c>
    </row>
    <row r="28" spans="1:24" x14ac:dyDescent="0.2">
      <c r="A28" s="14" t="s">
        <v>101</v>
      </c>
      <c r="B28" s="15" t="s">
        <v>102</v>
      </c>
      <c r="C28" s="421">
        <v>0</v>
      </c>
      <c r="D28" s="421"/>
      <c r="E28" s="294">
        <f t="shared" si="0"/>
        <v>0</v>
      </c>
      <c r="F28" s="307"/>
      <c r="G28" s="308"/>
      <c r="H28" s="308"/>
      <c r="I28" s="308"/>
      <c r="J28" s="308"/>
      <c r="M28" s="260">
        <f t="shared" si="2"/>
        <v>100000</v>
      </c>
      <c r="N28" s="204" t="s">
        <v>101</v>
      </c>
      <c r="O28" s="227">
        <f>+Adm!C31</f>
        <v>100000</v>
      </c>
      <c r="P28" s="227">
        <f>+PresMpal!C31</f>
        <v>0</v>
      </c>
      <c r="Q28" s="227">
        <f>+'Pro civil'!C31</f>
        <v>0</v>
      </c>
      <c r="R28" s="227">
        <f>+'C social'!C31</f>
        <v>0</v>
      </c>
      <c r="S28" s="227">
        <f>+Trasp!C31</f>
        <v>0</v>
      </c>
      <c r="T28" s="227">
        <f>+Turismo!C31</f>
        <v>0</v>
      </c>
      <c r="V28" s="260">
        <f>+'Gastos R33'!C32</f>
        <v>0</v>
      </c>
      <c r="X28" s="227">
        <f t="shared" si="1"/>
        <v>100000</v>
      </c>
    </row>
    <row r="29" spans="1:24" x14ac:dyDescent="0.2">
      <c r="A29" s="14" t="s">
        <v>103</v>
      </c>
      <c r="B29" s="15" t="s">
        <v>104</v>
      </c>
      <c r="C29" s="421">
        <v>2015710</v>
      </c>
      <c r="D29" s="421"/>
      <c r="E29" s="294">
        <f t="shared" si="0"/>
        <v>2.3703343189627724</v>
      </c>
      <c r="F29" s="307" t="s">
        <v>2252</v>
      </c>
      <c r="G29" s="308"/>
      <c r="H29" s="308"/>
      <c r="I29" s="308"/>
      <c r="J29" s="308"/>
      <c r="M29" s="260">
        <f t="shared" si="2"/>
        <v>3324800</v>
      </c>
      <c r="N29" s="204" t="s">
        <v>103</v>
      </c>
      <c r="O29" s="227">
        <f>+Adm!C32</f>
        <v>2679000</v>
      </c>
      <c r="P29" s="227">
        <f>+PresMpal!C32</f>
        <v>0</v>
      </c>
      <c r="Q29" s="227">
        <f>+'Pro civil'!C32</f>
        <v>11300</v>
      </c>
      <c r="R29" s="227">
        <f>+'C social'!C32</f>
        <v>11500</v>
      </c>
      <c r="S29" s="227">
        <f>+Trasp!C32</f>
        <v>11500</v>
      </c>
      <c r="T29" s="227">
        <f>+Turismo!C32</f>
        <v>11500</v>
      </c>
      <c r="V29" s="260">
        <f>+'Gastos R33'!C33</f>
        <v>600000</v>
      </c>
      <c r="X29" s="227">
        <f t="shared" si="1"/>
        <v>2633200</v>
      </c>
    </row>
    <row r="30" spans="1:24" x14ac:dyDescent="0.2">
      <c r="A30" s="14" t="s">
        <v>105</v>
      </c>
      <c r="B30" s="15" t="s">
        <v>106</v>
      </c>
      <c r="C30" s="421">
        <v>0</v>
      </c>
      <c r="D30" s="426"/>
      <c r="E30" s="294">
        <f t="shared" si="0"/>
        <v>0</v>
      </c>
      <c r="F30" s="307"/>
      <c r="G30" s="308"/>
      <c r="H30" s="308"/>
      <c r="I30" s="308"/>
      <c r="J30" s="308"/>
      <c r="M30" s="260">
        <f t="shared" si="2"/>
        <v>0</v>
      </c>
      <c r="N30" s="204" t="s">
        <v>105</v>
      </c>
      <c r="O30" s="227">
        <f>+Adm!C33</f>
        <v>0</v>
      </c>
      <c r="P30" s="227">
        <f>+PresMpal!C33</f>
        <v>0</v>
      </c>
      <c r="Q30" s="227">
        <f>+'Pro civil'!C33</f>
        <v>0</v>
      </c>
      <c r="R30" s="227">
        <f>+'C social'!C33</f>
        <v>0</v>
      </c>
      <c r="S30" s="227">
        <f>+Trasp!C33</f>
        <v>0</v>
      </c>
      <c r="T30" s="227">
        <f>+Turismo!C33</f>
        <v>0</v>
      </c>
      <c r="V30" s="260">
        <f>+'Gastos R33'!C34</f>
        <v>0</v>
      </c>
      <c r="X30" s="227">
        <f t="shared" si="1"/>
        <v>0</v>
      </c>
    </row>
    <row r="31" spans="1:24" x14ac:dyDescent="0.2">
      <c r="A31" s="14" t="s">
        <v>107</v>
      </c>
      <c r="B31" s="15" t="s">
        <v>108</v>
      </c>
      <c r="C31" s="421">
        <v>0</v>
      </c>
      <c r="D31" s="421"/>
      <c r="E31" s="294">
        <f t="shared" si="0"/>
        <v>0</v>
      </c>
      <c r="F31" s="307"/>
      <c r="G31" s="308"/>
      <c r="H31" s="308"/>
      <c r="I31" s="308"/>
      <c r="J31" s="308"/>
      <c r="M31" s="260">
        <f t="shared" si="2"/>
        <v>588000</v>
      </c>
      <c r="N31" s="204" t="s">
        <v>107</v>
      </c>
      <c r="O31" s="227">
        <f>+Adm!C34</f>
        <v>288000</v>
      </c>
      <c r="P31" s="227">
        <f>+PresMpal!C34</f>
        <v>0</v>
      </c>
      <c r="Q31" s="227">
        <f>+'Pro civil'!C34</f>
        <v>0</v>
      </c>
      <c r="R31" s="227">
        <f>+'C social'!C34</f>
        <v>0</v>
      </c>
      <c r="S31" s="227">
        <f>+Trasp!C34</f>
        <v>0</v>
      </c>
      <c r="T31" s="227">
        <f>+Turismo!C34</f>
        <v>0</v>
      </c>
      <c r="V31" s="260">
        <f>+'Gastos R33'!C35</f>
        <v>300000</v>
      </c>
      <c r="X31" s="227">
        <f t="shared" si="1"/>
        <v>288000</v>
      </c>
    </row>
    <row r="32" spans="1:24" x14ac:dyDescent="0.2">
      <c r="A32" s="14" t="s">
        <v>109</v>
      </c>
      <c r="B32" s="15" t="s">
        <v>110</v>
      </c>
      <c r="C32" s="421">
        <v>0</v>
      </c>
      <c r="D32" s="421"/>
      <c r="E32" s="294">
        <f t="shared" si="0"/>
        <v>0</v>
      </c>
      <c r="F32" s="307"/>
      <c r="G32" s="308"/>
      <c r="H32" s="308"/>
      <c r="I32" s="308"/>
      <c r="J32" s="308"/>
      <c r="M32" s="260">
        <f t="shared" si="2"/>
        <v>100000</v>
      </c>
      <c r="N32" s="204" t="s">
        <v>109</v>
      </c>
      <c r="O32" s="227">
        <f>+Adm!C35</f>
        <v>100000</v>
      </c>
      <c r="P32" s="227">
        <f>+PresMpal!C35</f>
        <v>0</v>
      </c>
      <c r="Q32" s="227">
        <f>+'Pro civil'!C35</f>
        <v>0</v>
      </c>
      <c r="R32" s="227">
        <f>+'C social'!C35</f>
        <v>0</v>
      </c>
      <c r="S32" s="227">
        <f>+Trasp!C35</f>
        <v>0</v>
      </c>
      <c r="T32" s="227">
        <f>+Turismo!C35</f>
        <v>0</v>
      </c>
      <c r="V32" s="260">
        <f>+'Gastos R33'!C36</f>
        <v>0</v>
      </c>
      <c r="X32" s="227">
        <f t="shared" si="1"/>
        <v>100000</v>
      </c>
    </row>
    <row r="33" spans="1:24" x14ac:dyDescent="0.2">
      <c r="A33" s="14" t="s">
        <v>111</v>
      </c>
      <c r="B33" s="15" t="s">
        <v>112</v>
      </c>
      <c r="C33" s="421"/>
      <c r="D33" s="421"/>
      <c r="E33" s="294">
        <f t="shared" si="0"/>
        <v>0</v>
      </c>
      <c r="F33" s="307"/>
      <c r="G33" s="308"/>
      <c r="H33" s="308"/>
      <c r="I33" s="308"/>
      <c r="J33" s="308"/>
      <c r="M33" s="260">
        <f t="shared" si="2"/>
        <v>0</v>
      </c>
      <c r="N33" s="204" t="s">
        <v>111</v>
      </c>
      <c r="O33" s="227">
        <f>+Adm!C36</f>
        <v>0</v>
      </c>
      <c r="P33" s="227">
        <f>+PresMpal!C36</f>
        <v>0</v>
      </c>
      <c r="Q33" s="227">
        <f>+'Pro civil'!C36</f>
        <v>0</v>
      </c>
      <c r="R33" s="227">
        <f>+'C social'!C36</f>
        <v>0</v>
      </c>
      <c r="S33" s="227">
        <f>+Trasp!C36</f>
        <v>0</v>
      </c>
      <c r="T33" s="227">
        <f>+Turismo!C36</f>
        <v>0</v>
      </c>
      <c r="V33" s="260">
        <f>+'Gastos R33'!C37</f>
        <v>0</v>
      </c>
      <c r="X33" s="227">
        <f t="shared" si="1"/>
        <v>0</v>
      </c>
    </row>
    <row r="34" spans="1:24" x14ac:dyDescent="0.2">
      <c r="A34" s="14" t="s">
        <v>113</v>
      </c>
      <c r="B34" s="15" t="s">
        <v>114</v>
      </c>
      <c r="C34" s="421">
        <f>+M34</f>
        <v>100000</v>
      </c>
      <c r="D34" s="421"/>
      <c r="E34" s="294">
        <f t="shared" si="0"/>
        <v>0.11759302275440278</v>
      </c>
      <c r="F34" s="307"/>
      <c r="G34" s="308"/>
      <c r="H34" s="308"/>
      <c r="I34" s="308"/>
      <c r="J34" s="308"/>
      <c r="M34" s="260">
        <f t="shared" si="2"/>
        <v>100000</v>
      </c>
      <c r="N34" s="204" t="s">
        <v>113</v>
      </c>
      <c r="O34" s="227">
        <f>+Adm!C37</f>
        <v>100000</v>
      </c>
      <c r="P34" s="227">
        <f>+PresMpal!C37</f>
        <v>0</v>
      </c>
      <c r="Q34" s="227">
        <f>+'Pro civil'!C37</f>
        <v>0</v>
      </c>
      <c r="R34" s="227">
        <f>+'C social'!C37</f>
        <v>0</v>
      </c>
      <c r="S34" s="227">
        <f>+Trasp!C37</f>
        <v>0</v>
      </c>
      <c r="T34" s="227">
        <f>+Turismo!C37</f>
        <v>0</v>
      </c>
      <c r="V34" s="260">
        <f>+'Gastos R33'!C38</f>
        <v>0</v>
      </c>
      <c r="X34" s="227">
        <f t="shared" si="1"/>
        <v>100000</v>
      </c>
    </row>
    <row r="35" spans="1:24" x14ac:dyDescent="0.2">
      <c r="A35" s="14" t="s">
        <v>123</v>
      </c>
      <c r="B35" s="15" t="s">
        <v>124</v>
      </c>
      <c r="C35" s="421"/>
      <c r="D35" s="421"/>
      <c r="E35" s="294">
        <f t="shared" si="0"/>
        <v>0</v>
      </c>
      <c r="F35" s="307"/>
      <c r="G35" s="308"/>
      <c r="H35" s="308"/>
      <c r="I35" s="308"/>
      <c r="J35" s="308"/>
      <c r="M35" s="260">
        <f t="shared" si="2"/>
        <v>0</v>
      </c>
      <c r="N35" s="204" t="s">
        <v>123</v>
      </c>
      <c r="O35" s="227">
        <f>+Adm!C38</f>
        <v>0</v>
      </c>
      <c r="P35" s="227">
        <f>+PresMpal!C38</f>
        <v>0</v>
      </c>
      <c r="Q35" s="227">
        <f>+'Pro civil'!C38</f>
        <v>0</v>
      </c>
      <c r="R35" s="227">
        <f>+'C social'!C38</f>
        <v>0</v>
      </c>
      <c r="S35" s="227">
        <f>+Trasp!C38</f>
        <v>0</v>
      </c>
      <c r="T35" s="227">
        <f>+Turismo!C38</f>
        <v>0</v>
      </c>
      <c r="V35" s="260">
        <f>+'Gastos R33'!C39</f>
        <v>0</v>
      </c>
      <c r="X35" s="227">
        <f t="shared" si="1"/>
        <v>0</v>
      </c>
    </row>
    <row r="36" spans="1:24" x14ac:dyDescent="0.2">
      <c r="A36" s="14" t="s">
        <v>125</v>
      </c>
      <c r="B36" s="15" t="s">
        <v>126</v>
      </c>
      <c r="C36" s="421">
        <f>+M36</f>
        <v>0</v>
      </c>
      <c r="D36" s="421"/>
      <c r="E36" s="294">
        <f t="shared" si="0"/>
        <v>0</v>
      </c>
      <c r="F36" s="307"/>
      <c r="G36" s="308"/>
      <c r="H36" s="308"/>
      <c r="I36" s="308"/>
      <c r="J36" s="308"/>
      <c r="M36" s="260">
        <f t="shared" si="2"/>
        <v>0</v>
      </c>
      <c r="N36" s="204" t="s">
        <v>125</v>
      </c>
      <c r="O36" s="227">
        <f>+Adm!C39</f>
        <v>0</v>
      </c>
      <c r="P36" s="227">
        <f>+PresMpal!C39</f>
        <v>0</v>
      </c>
      <c r="Q36" s="227">
        <f>+'Pro civil'!C39</f>
        <v>0</v>
      </c>
      <c r="R36" s="227">
        <f>+'C social'!C39</f>
        <v>0</v>
      </c>
      <c r="S36" s="227">
        <f>+Trasp!C39</f>
        <v>0</v>
      </c>
      <c r="T36" s="227">
        <f>+Turismo!C39</f>
        <v>0</v>
      </c>
      <c r="V36" s="260">
        <f>+'Gastos R33'!C40</f>
        <v>0</v>
      </c>
      <c r="X36" s="227">
        <f t="shared" si="1"/>
        <v>0</v>
      </c>
    </row>
    <row r="37" spans="1:24" ht="23.6" x14ac:dyDescent="0.2">
      <c r="A37" s="14" t="s">
        <v>127</v>
      </c>
      <c r="B37" s="15" t="s">
        <v>128</v>
      </c>
      <c r="C37" s="421"/>
      <c r="D37" s="426"/>
      <c r="E37" s="294">
        <f t="shared" si="0"/>
        <v>0</v>
      </c>
      <c r="F37" s="307"/>
      <c r="G37" s="308"/>
      <c r="H37" s="308"/>
      <c r="I37" s="308"/>
      <c r="J37" s="308"/>
      <c r="M37" s="260">
        <f t="shared" si="2"/>
        <v>0</v>
      </c>
      <c r="N37" s="204" t="s">
        <v>127</v>
      </c>
      <c r="O37" s="227">
        <f>+Adm!C40</f>
        <v>0</v>
      </c>
      <c r="P37" s="227">
        <f>+PresMpal!C40</f>
        <v>0</v>
      </c>
      <c r="Q37" s="227">
        <f>+'Pro civil'!C40</f>
        <v>0</v>
      </c>
      <c r="R37" s="227">
        <f>+'C social'!C40</f>
        <v>0</v>
      </c>
      <c r="S37" s="227">
        <f>+Trasp!C40</f>
        <v>0</v>
      </c>
      <c r="T37" s="227">
        <f>+Turismo!C40</f>
        <v>0</v>
      </c>
      <c r="V37" s="260">
        <f>+'Gastos R33'!C41</f>
        <v>0</v>
      </c>
      <c r="X37" s="227">
        <f t="shared" si="1"/>
        <v>0</v>
      </c>
    </row>
    <row r="38" spans="1:24" x14ac:dyDescent="0.2">
      <c r="A38" s="14" t="s">
        <v>129</v>
      </c>
      <c r="B38" s="15" t="s">
        <v>130</v>
      </c>
      <c r="C38" s="421">
        <f>+M38</f>
        <v>0</v>
      </c>
      <c r="D38" s="421"/>
      <c r="E38" s="294">
        <f t="shared" si="0"/>
        <v>0</v>
      </c>
      <c r="F38" s="307"/>
      <c r="G38" s="308"/>
      <c r="H38" s="308"/>
      <c r="I38" s="308"/>
      <c r="J38" s="308"/>
      <c r="M38" s="260">
        <f t="shared" si="2"/>
        <v>0</v>
      </c>
      <c r="N38" s="204" t="s">
        <v>129</v>
      </c>
      <c r="O38" s="227">
        <f>+Adm!C41</f>
        <v>0</v>
      </c>
      <c r="P38" s="227">
        <f>+PresMpal!C41</f>
        <v>0</v>
      </c>
      <c r="Q38" s="227">
        <f>+'Pro civil'!C41</f>
        <v>0</v>
      </c>
      <c r="R38" s="227">
        <f>+'C social'!C41</f>
        <v>0</v>
      </c>
      <c r="S38" s="227">
        <f>+Trasp!C41</f>
        <v>0</v>
      </c>
      <c r="T38" s="227">
        <f>+Turismo!C41</f>
        <v>0</v>
      </c>
      <c r="V38" s="260">
        <f>+'Gastos R33'!C42</f>
        <v>0</v>
      </c>
      <c r="X38" s="227">
        <f t="shared" si="1"/>
        <v>0</v>
      </c>
    </row>
    <row r="39" spans="1:24" s="207" customFormat="1" x14ac:dyDescent="0.2">
      <c r="A39" s="203" t="s">
        <v>131</v>
      </c>
      <c r="B39" s="202" t="s">
        <v>4</v>
      </c>
      <c r="C39" s="421"/>
      <c r="D39" s="421"/>
      <c r="E39" s="294"/>
      <c r="F39" s="307"/>
      <c r="G39" s="308"/>
      <c r="H39" s="308"/>
      <c r="I39" s="308"/>
      <c r="J39" s="308"/>
      <c r="M39" s="260">
        <f t="shared" si="2"/>
        <v>0</v>
      </c>
      <c r="N39" s="204"/>
      <c r="O39" s="227"/>
      <c r="P39" s="227"/>
      <c r="Q39" s="227"/>
      <c r="R39" s="227"/>
      <c r="S39" s="227"/>
      <c r="T39" s="227"/>
      <c r="V39" s="311"/>
      <c r="X39" s="227"/>
    </row>
    <row r="40" spans="1:24" x14ac:dyDescent="0.2">
      <c r="A40" s="13" t="s">
        <v>158</v>
      </c>
      <c r="B40" s="202" t="s">
        <v>159</v>
      </c>
      <c r="C40" s="386">
        <f>SUM(C41:C64)</f>
        <v>2600000</v>
      </c>
      <c r="D40" s="425"/>
      <c r="E40" s="317">
        <f t="shared" ref="E40:E63" si="3">+C40/$D$559*100</f>
        <v>3.0574185916144723</v>
      </c>
      <c r="F40" s="307"/>
      <c r="G40" s="308"/>
      <c r="H40" s="308"/>
      <c r="I40" s="308"/>
      <c r="J40" s="308"/>
      <c r="M40" s="260">
        <f t="shared" si="2"/>
        <v>0</v>
      </c>
      <c r="N40" s="203" t="s">
        <v>158</v>
      </c>
      <c r="O40" s="227">
        <f>+Adm!C42</f>
        <v>0</v>
      </c>
      <c r="P40" s="227">
        <f>+PresMpal!C42</f>
        <v>0</v>
      </c>
      <c r="Q40" s="227">
        <f>+'Pro civil'!C42</f>
        <v>0</v>
      </c>
      <c r="R40" s="227">
        <f>+'C social'!C42</f>
        <v>0</v>
      </c>
      <c r="S40" s="227">
        <f>+Trasp!C42</f>
        <v>0</v>
      </c>
      <c r="T40" s="227">
        <f>+Turismo!C42</f>
        <v>0</v>
      </c>
      <c r="V40" s="260">
        <f>+'Gastos R33'!C43</f>
        <v>0</v>
      </c>
      <c r="X40" s="227">
        <f t="shared" ref="X40:X103" si="4">+O40-P40-Q40-R40-S40-T40</f>
        <v>0</v>
      </c>
    </row>
    <row r="41" spans="1:24" x14ac:dyDescent="0.2">
      <c r="A41" s="14" t="s">
        <v>160</v>
      </c>
      <c r="B41" s="32" t="s">
        <v>161</v>
      </c>
      <c r="C41" s="421"/>
      <c r="D41" s="421"/>
      <c r="E41" s="294">
        <f t="shared" si="3"/>
        <v>0</v>
      </c>
      <c r="F41" s="307"/>
      <c r="G41" s="308"/>
      <c r="H41" s="308"/>
      <c r="I41" s="308"/>
      <c r="J41" s="308"/>
      <c r="M41" s="260">
        <f t="shared" si="2"/>
        <v>0</v>
      </c>
      <c r="N41" s="204" t="s">
        <v>160</v>
      </c>
      <c r="O41" s="227">
        <f>+Adm!C43</f>
        <v>0</v>
      </c>
      <c r="P41" s="227">
        <f>+PresMpal!C43</f>
        <v>0</v>
      </c>
      <c r="Q41" s="227">
        <f>+'Pro civil'!C43</f>
        <v>0</v>
      </c>
      <c r="R41" s="227">
        <f>+'C social'!C43</f>
        <v>0</v>
      </c>
      <c r="S41" s="227">
        <f>+Trasp!C43</f>
        <v>0</v>
      </c>
      <c r="T41" s="227">
        <f>+Turismo!C43</f>
        <v>0</v>
      </c>
      <c r="V41" s="260">
        <f>+'Gastos R33'!C44</f>
        <v>0</v>
      </c>
      <c r="W41" s="207"/>
      <c r="X41" s="227">
        <f t="shared" si="4"/>
        <v>0</v>
      </c>
    </row>
    <row r="42" spans="1:24" x14ac:dyDescent="0.2">
      <c r="A42" s="14" t="s">
        <v>162</v>
      </c>
      <c r="B42" s="15" t="s">
        <v>163</v>
      </c>
      <c r="C42" s="421">
        <f>+M42</f>
        <v>0</v>
      </c>
      <c r="D42" s="421"/>
      <c r="E42" s="294">
        <f t="shared" si="3"/>
        <v>0</v>
      </c>
      <c r="F42" s="307"/>
      <c r="G42" s="308"/>
      <c r="H42" s="308"/>
      <c r="I42" s="308"/>
      <c r="J42" s="308"/>
      <c r="M42" s="260">
        <f t="shared" si="2"/>
        <v>0</v>
      </c>
      <c r="N42" s="204" t="s">
        <v>162</v>
      </c>
      <c r="O42" s="227">
        <f>+Adm!C44</f>
        <v>0</v>
      </c>
      <c r="P42" s="227">
        <f>+PresMpal!C44</f>
        <v>0</v>
      </c>
      <c r="Q42" s="227">
        <f>+'Pro civil'!C44</f>
        <v>0</v>
      </c>
      <c r="R42" s="227">
        <f>+'C social'!C44</f>
        <v>0</v>
      </c>
      <c r="S42" s="227">
        <f>+Trasp!C44</f>
        <v>0</v>
      </c>
      <c r="T42" s="227">
        <f>+Turismo!C44</f>
        <v>0</v>
      </c>
      <c r="V42" s="260">
        <f>+'Gastos R33'!C45</f>
        <v>0</v>
      </c>
      <c r="X42" s="227">
        <f t="shared" si="4"/>
        <v>0</v>
      </c>
    </row>
    <row r="43" spans="1:24" x14ac:dyDescent="0.2">
      <c r="A43" s="14" t="s">
        <v>164</v>
      </c>
      <c r="B43" s="15" t="s">
        <v>165</v>
      </c>
      <c r="C43" s="421"/>
      <c r="D43" s="421"/>
      <c r="E43" s="294">
        <f t="shared" si="3"/>
        <v>0</v>
      </c>
      <c r="F43" s="307"/>
      <c r="G43" s="308"/>
      <c r="H43" s="308"/>
      <c r="I43" s="308"/>
      <c r="J43" s="308"/>
      <c r="M43" s="260">
        <f t="shared" si="2"/>
        <v>0</v>
      </c>
      <c r="N43" s="204" t="s">
        <v>164</v>
      </c>
      <c r="O43" s="227">
        <f>+Adm!C45</f>
        <v>0</v>
      </c>
      <c r="P43" s="227">
        <f>+PresMpal!C45</f>
        <v>0</v>
      </c>
      <c r="Q43" s="227">
        <f>+'Pro civil'!C45</f>
        <v>0</v>
      </c>
      <c r="R43" s="227">
        <f>+'C social'!C45</f>
        <v>0</v>
      </c>
      <c r="S43" s="227">
        <f>+Trasp!C45</f>
        <v>0</v>
      </c>
      <c r="T43" s="227">
        <f>+Turismo!C45</f>
        <v>0</v>
      </c>
      <c r="V43" s="260">
        <f>+'Gastos R33'!C46</f>
        <v>0</v>
      </c>
      <c r="X43" s="227">
        <f t="shared" si="4"/>
        <v>0</v>
      </c>
    </row>
    <row r="44" spans="1:24" x14ac:dyDescent="0.2">
      <c r="A44" s="14" t="s">
        <v>166</v>
      </c>
      <c r="B44" s="15" t="s">
        <v>167</v>
      </c>
      <c r="C44" s="421">
        <v>2500000</v>
      </c>
      <c r="D44" s="426"/>
      <c r="E44" s="294">
        <f t="shared" si="3"/>
        <v>2.9398255688600692</v>
      </c>
      <c r="F44" s="307"/>
      <c r="G44" s="308"/>
      <c r="H44" s="308"/>
      <c r="I44" s="308"/>
      <c r="J44" s="308"/>
      <c r="M44" s="260">
        <f t="shared" si="2"/>
        <v>4880000</v>
      </c>
      <c r="N44" s="204" t="s">
        <v>166</v>
      </c>
      <c r="O44" s="227">
        <f>+Adm!C46</f>
        <v>4750000</v>
      </c>
      <c r="P44" s="227">
        <f>+PresMpal!C46</f>
        <v>0</v>
      </c>
      <c r="Q44" s="227">
        <f>+'Pro civil'!C46</f>
        <v>0</v>
      </c>
      <c r="R44" s="227">
        <f>+'C social'!C46</f>
        <v>0</v>
      </c>
      <c r="S44" s="227">
        <f>+Trasp!C46</f>
        <v>0</v>
      </c>
      <c r="T44" s="227">
        <f>+Turismo!C46</f>
        <v>0</v>
      </c>
      <c r="V44" s="260">
        <f>+'Gastos R33'!C47</f>
        <v>130000</v>
      </c>
      <c r="X44" s="227">
        <f t="shared" si="4"/>
        <v>4750000</v>
      </c>
    </row>
    <row r="45" spans="1:24" x14ac:dyDescent="0.2">
      <c r="A45" s="14" t="s">
        <v>168</v>
      </c>
      <c r="B45" s="15" t="s">
        <v>169</v>
      </c>
      <c r="C45" s="421"/>
      <c r="D45" s="421"/>
      <c r="E45" s="294">
        <f t="shared" si="3"/>
        <v>0</v>
      </c>
      <c r="F45" s="307"/>
      <c r="G45" s="308"/>
      <c r="H45" s="308"/>
      <c r="I45" s="308"/>
      <c r="J45" s="308"/>
      <c r="M45" s="260">
        <f t="shared" si="2"/>
        <v>0</v>
      </c>
      <c r="N45" s="204" t="s">
        <v>168</v>
      </c>
      <c r="O45" s="227">
        <f>+Adm!C47</f>
        <v>0</v>
      </c>
      <c r="P45" s="227">
        <f>+PresMpal!C47</f>
        <v>0</v>
      </c>
      <c r="Q45" s="227">
        <f>+'Pro civil'!C47</f>
        <v>0</v>
      </c>
      <c r="R45" s="227">
        <f>+'C social'!C47</f>
        <v>0</v>
      </c>
      <c r="S45" s="227">
        <f>+Trasp!C47</f>
        <v>0</v>
      </c>
      <c r="T45" s="227">
        <f>+Turismo!C47</f>
        <v>0</v>
      </c>
      <c r="V45" s="311">
        <f>+'Gastos R33'!C48</f>
        <v>0</v>
      </c>
      <c r="X45" s="227">
        <f t="shared" si="4"/>
        <v>0</v>
      </c>
    </row>
    <row r="46" spans="1:24" x14ac:dyDescent="0.2">
      <c r="A46" s="14" t="s">
        <v>170</v>
      </c>
      <c r="B46" s="15" t="s">
        <v>171</v>
      </c>
      <c r="C46" s="421">
        <f t="shared" ref="C46:C106" si="5">+M46</f>
        <v>0</v>
      </c>
      <c r="D46" s="421"/>
      <c r="E46" s="294">
        <f t="shared" si="3"/>
        <v>0</v>
      </c>
      <c r="F46" s="307"/>
      <c r="G46" s="308"/>
      <c r="H46" s="308"/>
      <c r="I46" s="308"/>
      <c r="J46" s="308"/>
      <c r="M46" s="260">
        <f t="shared" si="2"/>
        <v>0</v>
      </c>
      <c r="N46" s="204" t="s">
        <v>170</v>
      </c>
      <c r="O46" s="227">
        <f>+Adm!C48</f>
        <v>0</v>
      </c>
      <c r="P46" s="227">
        <f>+PresMpal!C48</f>
        <v>0</v>
      </c>
      <c r="Q46" s="227">
        <f>+'Pro civil'!C48</f>
        <v>0</v>
      </c>
      <c r="R46" s="227">
        <f>+'C social'!C48</f>
        <v>0</v>
      </c>
      <c r="S46" s="227">
        <f>+Trasp!C48</f>
        <v>0</v>
      </c>
      <c r="T46" s="227">
        <f>+Turismo!C48</f>
        <v>0</v>
      </c>
      <c r="V46" s="260">
        <f>+'Gastos R33'!C49</f>
        <v>0</v>
      </c>
      <c r="X46" s="227">
        <f t="shared" si="4"/>
        <v>0</v>
      </c>
    </row>
    <row r="47" spans="1:24" x14ac:dyDescent="0.2">
      <c r="A47" s="14" t="s">
        <v>172</v>
      </c>
      <c r="B47" s="15" t="s">
        <v>173</v>
      </c>
      <c r="C47" s="421">
        <f t="shared" si="5"/>
        <v>0</v>
      </c>
      <c r="D47" s="421"/>
      <c r="E47" s="294">
        <f t="shared" si="3"/>
        <v>0</v>
      </c>
      <c r="F47" s="307"/>
      <c r="G47" s="308"/>
      <c r="H47" s="308"/>
      <c r="I47" s="308"/>
      <c r="J47" s="308"/>
      <c r="M47" s="260">
        <f t="shared" si="2"/>
        <v>0</v>
      </c>
      <c r="N47" s="204" t="s">
        <v>172</v>
      </c>
      <c r="O47" s="227">
        <f>+Adm!C49</f>
        <v>0</v>
      </c>
      <c r="P47" s="227">
        <f>+PresMpal!C49</f>
        <v>0</v>
      </c>
      <c r="Q47" s="227">
        <f>+'Pro civil'!C49</f>
        <v>0</v>
      </c>
      <c r="R47" s="227">
        <f>+'C social'!C49</f>
        <v>0</v>
      </c>
      <c r="S47" s="227">
        <f>+Trasp!C49</f>
        <v>0</v>
      </c>
      <c r="T47" s="227">
        <f>+Turismo!C49</f>
        <v>0</v>
      </c>
      <c r="V47" s="260">
        <f>+'Gastos R33'!C50</f>
        <v>0</v>
      </c>
      <c r="X47" s="227">
        <f t="shared" si="4"/>
        <v>0</v>
      </c>
    </row>
    <row r="48" spans="1:24" x14ac:dyDescent="0.2">
      <c r="A48" s="14" t="s">
        <v>174</v>
      </c>
      <c r="B48" s="15" t="s">
        <v>175</v>
      </c>
      <c r="C48" s="421">
        <f t="shared" si="5"/>
        <v>0</v>
      </c>
      <c r="D48" s="421"/>
      <c r="E48" s="294">
        <f t="shared" si="3"/>
        <v>0</v>
      </c>
      <c r="F48" s="307"/>
      <c r="G48" s="308"/>
      <c r="H48" s="308"/>
      <c r="I48" s="308"/>
      <c r="J48" s="308"/>
      <c r="M48" s="260">
        <f t="shared" si="2"/>
        <v>0</v>
      </c>
      <c r="N48" s="204" t="s">
        <v>174</v>
      </c>
      <c r="O48" s="227">
        <f>+Adm!C50</f>
        <v>0</v>
      </c>
      <c r="P48" s="227">
        <f>+PresMpal!C50</f>
        <v>0</v>
      </c>
      <c r="Q48" s="227">
        <f>+'Pro civil'!C50</f>
        <v>0</v>
      </c>
      <c r="R48" s="227">
        <f>+'C social'!C50</f>
        <v>0</v>
      </c>
      <c r="S48" s="227">
        <f>+Trasp!C50</f>
        <v>0</v>
      </c>
      <c r="T48" s="227">
        <f>+Turismo!C50</f>
        <v>0</v>
      </c>
      <c r="V48" s="260">
        <f>+'Gastos R33'!C51</f>
        <v>0</v>
      </c>
      <c r="X48" s="227">
        <f t="shared" si="4"/>
        <v>0</v>
      </c>
    </row>
    <row r="49" spans="1:24" x14ac:dyDescent="0.2">
      <c r="A49" s="14" t="s">
        <v>182</v>
      </c>
      <c r="B49" s="15" t="s">
        <v>183</v>
      </c>
      <c r="C49" s="421"/>
      <c r="D49" s="421"/>
      <c r="E49" s="294">
        <f t="shared" si="3"/>
        <v>0</v>
      </c>
      <c r="F49" s="307"/>
      <c r="G49" s="308"/>
      <c r="H49" s="308"/>
      <c r="I49" s="308"/>
      <c r="J49" s="308"/>
      <c r="M49" s="260">
        <f t="shared" si="2"/>
        <v>0</v>
      </c>
      <c r="N49" s="204" t="s">
        <v>182</v>
      </c>
      <c r="O49" s="227">
        <f>+Adm!C51</f>
        <v>0</v>
      </c>
      <c r="P49" s="227">
        <f>+PresMpal!C51</f>
        <v>0</v>
      </c>
      <c r="Q49" s="227">
        <f>+'Pro civil'!C51</f>
        <v>0</v>
      </c>
      <c r="R49" s="227">
        <f>+'C social'!C51</f>
        <v>0</v>
      </c>
      <c r="S49" s="227">
        <f>+Trasp!C51</f>
        <v>0</v>
      </c>
      <c r="T49" s="227">
        <f>+Turismo!C51</f>
        <v>0</v>
      </c>
      <c r="V49" s="260">
        <f>+'Gastos R33'!C52</f>
        <v>0</v>
      </c>
      <c r="X49" s="227">
        <f t="shared" si="4"/>
        <v>0</v>
      </c>
    </row>
    <row r="50" spans="1:24" x14ac:dyDescent="0.2">
      <c r="A50" s="14" t="s">
        <v>184</v>
      </c>
      <c r="B50" s="15" t="s">
        <v>185</v>
      </c>
      <c r="C50" s="421">
        <v>100000</v>
      </c>
      <c r="D50" s="421"/>
      <c r="E50" s="294">
        <f t="shared" si="3"/>
        <v>0.11759302275440278</v>
      </c>
      <c r="F50" s="307"/>
      <c r="G50" s="308"/>
      <c r="H50" s="308"/>
      <c r="I50" s="308"/>
      <c r="J50" s="308"/>
      <c r="M50" s="260">
        <f t="shared" si="2"/>
        <v>0</v>
      </c>
      <c r="N50" s="204" t="s">
        <v>184</v>
      </c>
      <c r="O50" s="227">
        <f>+Adm!C52</f>
        <v>0</v>
      </c>
      <c r="P50" s="227">
        <f>+PresMpal!C52</f>
        <v>0</v>
      </c>
      <c r="Q50" s="227">
        <f>+'Pro civil'!C52</f>
        <v>0</v>
      </c>
      <c r="R50" s="227">
        <f>+'C social'!C52</f>
        <v>0</v>
      </c>
      <c r="S50" s="227">
        <f>+Trasp!C52</f>
        <v>0</v>
      </c>
      <c r="T50" s="227">
        <f>+Turismo!C52</f>
        <v>0</v>
      </c>
      <c r="V50" s="260">
        <f>+'Gastos R33'!C53</f>
        <v>0</v>
      </c>
      <c r="X50" s="227">
        <f t="shared" si="4"/>
        <v>0</v>
      </c>
    </row>
    <row r="51" spans="1:24" x14ac:dyDescent="0.2">
      <c r="A51" s="14" t="s">
        <v>186</v>
      </c>
      <c r="B51" s="15" t="s">
        <v>187</v>
      </c>
      <c r="C51" s="421">
        <f t="shared" si="5"/>
        <v>0</v>
      </c>
      <c r="D51" s="421"/>
      <c r="E51" s="294">
        <f t="shared" si="3"/>
        <v>0</v>
      </c>
      <c r="F51" s="307"/>
      <c r="G51" s="308"/>
      <c r="H51" s="308"/>
      <c r="I51" s="308"/>
      <c r="J51" s="308"/>
      <c r="M51" s="260">
        <f t="shared" si="2"/>
        <v>0</v>
      </c>
      <c r="N51" s="204" t="s">
        <v>186</v>
      </c>
      <c r="O51" s="227">
        <f>+Adm!C53</f>
        <v>0</v>
      </c>
      <c r="P51" s="227">
        <f>+PresMpal!C53</f>
        <v>0</v>
      </c>
      <c r="Q51" s="227">
        <f>+'Pro civil'!C53</f>
        <v>0</v>
      </c>
      <c r="R51" s="227">
        <f>+'C social'!C53</f>
        <v>0</v>
      </c>
      <c r="S51" s="227">
        <f>+Trasp!C53</f>
        <v>0</v>
      </c>
      <c r="T51" s="227">
        <f>+Turismo!C53</f>
        <v>0</v>
      </c>
      <c r="V51" s="260">
        <f>+'Gastos R33'!C54</f>
        <v>0</v>
      </c>
      <c r="X51" s="227">
        <f t="shared" si="4"/>
        <v>0</v>
      </c>
    </row>
    <row r="52" spans="1:24" x14ac:dyDescent="0.2">
      <c r="A52" s="14" t="s">
        <v>188</v>
      </c>
      <c r="B52" s="15" t="s">
        <v>189</v>
      </c>
      <c r="C52" s="421"/>
      <c r="D52" s="421"/>
      <c r="E52" s="294">
        <f t="shared" si="3"/>
        <v>0</v>
      </c>
      <c r="F52" s="307"/>
      <c r="G52" s="308"/>
      <c r="H52" s="308"/>
      <c r="I52" s="308"/>
      <c r="J52" s="308"/>
      <c r="M52" s="260">
        <f t="shared" si="2"/>
        <v>0</v>
      </c>
      <c r="N52" s="204" t="s">
        <v>188</v>
      </c>
      <c r="O52" s="227">
        <f>+Adm!C54</f>
        <v>0</v>
      </c>
      <c r="P52" s="227">
        <f>+PresMpal!C54</f>
        <v>0</v>
      </c>
      <c r="Q52" s="227">
        <f>+'Pro civil'!C54</f>
        <v>0</v>
      </c>
      <c r="R52" s="227">
        <f>+'C social'!C54</f>
        <v>0</v>
      </c>
      <c r="S52" s="227">
        <f>+Trasp!C54</f>
        <v>0</v>
      </c>
      <c r="T52" s="227">
        <f>+Turismo!C54</f>
        <v>0</v>
      </c>
      <c r="V52" s="260">
        <f>+'Gastos R33'!C55</f>
        <v>0</v>
      </c>
      <c r="X52" s="227">
        <f t="shared" si="4"/>
        <v>0</v>
      </c>
    </row>
    <row r="53" spans="1:24" x14ac:dyDescent="0.2">
      <c r="A53" s="14" t="s">
        <v>190</v>
      </c>
      <c r="B53" s="15" t="s">
        <v>191</v>
      </c>
      <c r="C53" s="421">
        <f t="shared" si="5"/>
        <v>0</v>
      </c>
      <c r="D53" s="426"/>
      <c r="E53" s="294">
        <f t="shared" si="3"/>
        <v>0</v>
      </c>
      <c r="F53" s="307"/>
      <c r="G53" s="308"/>
      <c r="H53" s="308"/>
      <c r="I53" s="308"/>
      <c r="J53" s="308"/>
      <c r="M53" s="260">
        <f t="shared" si="2"/>
        <v>0</v>
      </c>
      <c r="N53" s="204" t="s">
        <v>190</v>
      </c>
      <c r="O53" s="227">
        <f>+Adm!C55</f>
        <v>0</v>
      </c>
      <c r="P53" s="227">
        <f>+PresMpal!C55</f>
        <v>0</v>
      </c>
      <c r="Q53" s="227">
        <f>+'Pro civil'!C55</f>
        <v>0</v>
      </c>
      <c r="R53" s="227">
        <f>+'C social'!C55</f>
        <v>0</v>
      </c>
      <c r="S53" s="227">
        <f>+Trasp!C55</f>
        <v>0</v>
      </c>
      <c r="T53" s="227">
        <f>+Turismo!C55</f>
        <v>0</v>
      </c>
      <c r="V53" s="260">
        <f>+'Gastos R33'!C56</f>
        <v>0</v>
      </c>
      <c r="X53" s="227">
        <f t="shared" si="4"/>
        <v>0</v>
      </c>
    </row>
    <row r="54" spans="1:24" x14ac:dyDescent="0.2">
      <c r="A54" s="14" t="s">
        <v>192</v>
      </c>
      <c r="B54" s="15" t="s">
        <v>159</v>
      </c>
      <c r="C54" s="421"/>
      <c r="D54" s="421"/>
      <c r="E54" s="294">
        <f t="shared" si="3"/>
        <v>0</v>
      </c>
      <c r="F54" s="307"/>
      <c r="G54" s="308"/>
      <c r="H54" s="308"/>
      <c r="I54" s="308"/>
      <c r="J54" s="308"/>
      <c r="M54" s="260">
        <f t="shared" si="2"/>
        <v>0</v>
      </c>
      <c r="N54" s="204" t="s">
        <v>192</v>
      </c>
      <c r="O54" s="227">
        <f>+Adm!C56</f>
        <v>0</v>
      </c>
      <c r="P54" s="227">
        <f>+PresMpal!C56</f>
        <v>0</v>
      </c>
      <c r="Q54" s="227">
        <f>+'Pro civil'!C56</f>
        <v>0</v>
      </c>
      <c r="R54" s="227">
        <f>+'C social'!C56</f>
        <v>0</v>
      </c>
      <c r="S54" s="227">
        <f>+Trasp!C56</f>
        <v>0</v>
      </c>
      <c r="T54" s="227">
        <f>+Turismo!C56</f>
        <v>0</v>
      </c>
      <c r="V54" s="260">
        <f>+'Gastos R33'!C57</f>
        <v>0</v>
      </c>
      <c r="X54" s="227">
        <f t="shared" si="4"/>
        <v>0</v>
      </c>
    </row>
    <row r="55" spans="1:24" x14ac:dyDescent="0.2">
      <c r="A55" s="14" t="s">
        <v>193</v>
      </c>
      <c r="B55" s="15" t="s">
        <v>194</v>
      </c>
      <c r="C55" s="421">
        <f t="shared" si="5"/>
        <v>0</v>
      </c>
      <c r="D55" s="421"/>
      <c r="E55" s="294">
        <f t="shared" si="3"/>
        <v>0</v>
      </c>
      <c r="F55" s="307"/>
      <c r="G55" s="308"/>
      <c r="H55" s="308"/>
      <c r="I55" s="308"/>
      <c r="J55" s="308"/>
      <c r="M55" s="260">
        <f t="shared" si="2"/>
        <v>0</v>
      </c>
      <c r="N55" s="204" t="s">
        <v>193</v>
      </c>
      <c r="O55" s="227">
        <f>+Adm!C57</f>
        <v>0</v>
      </c>
      <c r="P55" s="227">
        <f>+PresMpal!C57</f>
        <v>0</v>
      </c>
      <c r="Q55" s="227">
        <f>+'Pro civil'!C57</f>
        <v>0</v>
      </c>
      <c r="R55" s="227">
        <f>+'C social'!C57</f>
        <v>0</v>
      </c>
      <c r="S55" s="227">
        <f>+Trasp!C57</f>
        <v>0</v>
      </c>
      <c r="T55" s="227">
        <f>+Turismo!C57</f>
        <v>0</v>
      </c>
      <c r="V55" s="260">
        <f>+'Gastos R33'!C58</f>
        <v>0</v>
      </c>
      <c r="X55" s="227">
        <f t="shared" si="4"/>
        <v>0</v>
      </c>
    </row>
    <row r="56" spans="1:24" x14ac:dyDescent="0.2">
      <c r="A56" s="14" t="s">
        <v>195</v>
      </c>
      <c r="B56" s="15" t="s">
        <v>196</v>
      </c>
      <c r="C56" s="421">
        <v>0</v>
      </c>
      <c r="D56" s="421"/>
      <c r="E56" s="294">
        <f t="shared" si="3"/>
        <v>0</v>
      </c>
      <c r="F56" s="307"/>
      <c r="G56" s="308"/>
      <c r="H56" s="308"/>
      <c r="I56" s="308"/>
      <c r="J56" s="308"/>
      <c r="M56" s="260">
        <f t="shared" si="2"/>
        <v>1985000</v>
      </c>
      <c r="N56" s="204" t="s">
        <v>195</v>
      </c>
      <c r="O56" s="227">
        <f>+Adm!C58</f>
        <v>1935000</v>
      </c>
      <c r="P56" s="227">
        <f>+PresMpal!C58</f>
        <v>0</v>
      </c>
      <c r="Q56" s="227">
        <f>+'Pro civil'!C58</f>
        <v>0</v>
      </c>
      <c r="R56" s="227">
        <f>+'C social'!C58</f>
        <v>0</v>
      </c>
      <c r="S56" s="227">
        <f>+Trasp!C58</f>
        <v>0</v>
      </c>
      <c r="T56" s="227">
        <f>+Turismo!C58</f>
        <v>0</v>
      </c>
      <c r="V56" s="260">
        <f>+'Gastos R33'!C59</f>
        <v>50000</v>
      </c>
      <c r="X56" s="227">
        <f t="shared" si="4"/>
        <v>1935000</v>
      </c>
    </row>
    <row r="57" spans="1:24" x14ac:dyDescent="0.2">
      <c r="A57" s="13" t="s">
        <v>197</v>
      </c>
      <c r="B57" s="25" t="s">
        <v>5</v>
      </c>
      <c r="C57" s="421"/>
      <c r="D57" s="426"/>
      <c r="E57" s="294">
        <f t="shared" si="3"/>
        <v>0</v>
      </c>
      <c r="F57" s="307"/>
      <c r="G57" s="308"/>
      <c r="H57" s="308"/>
      <c r="I57" s="308"/>
      <c r="J57" s="308"/>
      <c r="M57" s="260">
        <f t="shared" si="2"/>
        <v>0</v>
      </c>
      <c r="N57" s="203" t="s">
        <v>197</v>
      </c>
      <c r="O57" s="227">
        <f>+Adm!C59</f>
        <v>0</v>
      </c>
      <c r="P57" s="227">
        <f>+PresMpal!C59</f>
        <v>0</v>
      </c>
      <c r="Q57" s="227">
        <f>+'Pro civil'!C59</f>
        <v>0</v>
      </c>
      <c r="R57" s="227">
        <f>+'C social'!C59</f>
        <v>0</v>
      </c>
      <c r="S57" s="227">
        <f>+Trasp!C59</f>
        <v>0</v>
      </c>
      <c r="T57" s="227">
        <f>+Turismo!C59</f>
        <v>0</v>
      </c>
      <c r="V57" s="260">
        <f>+'Gastos R33'!C60</f>
        <v>0</v>
      </c>
      <c r="X57" s="227">
        <f t="shared" si="4"/>
        <v>0</v>
      </c>
    </row>
    <row r="58" spans="1:24" x14ac:dyDescent="0.2">
      <c r="A58" s="14" t="s">
        <v>198</v>
      </c>
      <c r="B58" s="15" t="s">
        <v>199</v>
      </c>
      <c r="C58" s="421"/>
      <c r="D58" s="421"/>
      <c r="E58" s="294">
        <f t="shared" si="3"/>
        <v>0</v>
      </c>
      <c r="F58" s="307"/>
      <c r="G58" s="308"/>
      <c r="H58" s="308"/>
      <c r="I58" s="308"/>
      <c r="J58" s="308"/>
      <c r="M58" s="260">
        <f t="shared" si="2"/>
        <v>0</v>
      </c>
      <c r="N58" s="204" t="s">
        <v>198</v>
      </c>
      <c r="O58" s="227">
        <f>+Adm!C60</f>
        <v>0</v>
      </c>
      <c r="P58" s="227">
        <f>+PresMpal!C60</f>
        <v>0</v>
      </c>
      <c r="Q58" s="227">
        <f>+'Pro civil'!C60</f>
        <v>0</v>
      </c>
      <c r="R58" s="227">
        <f>+'C social'!C60</f>
        <v>0</v>
      </c>
      <c r="S58" s="227">
        <f>+Trasp!C60</f>
        <v>0</v>
      </c>
      <c r="T58" s="227">
        <f>+Turismo!C60</f>
        <v>0</v>
      </c>
      <c r="V58" s="260">
        <f>+'Gastos R33'!C61</f>
        <v>0</v>
      </c>
      <c r="X58" s="227">
        <f t="shared" si="4"/>
        <v>0</v>
      </c>
    </row>
    <row r="59" spans="1:24" x14ac:dyDescent="0.2">
      <c r="A59" s="14" t="s">
        <v>200</v>
      </c>
      <c r="B59" s="15" t="s">
        <v>201</v>
      </c>
      <c r="C59" s="421">
        <f t="shared" si="5"/>
        <v>0</v>
      </c>
      <c r="D59" s="421"/>
      <c r="E59" s="294">
        <f t="shared" si="3"/>
        <v>0</v>
      </c>
      <c r="F59" s="307"/>
      <c r="G59" s="308"/>
      <c r="H59" s="308"/>
      <c r="I59" s="308"/>
      <c r="J59" s="308"/>
      <c r="M59" s="260">
        <f t="shared" si="2"/>
        <v>0</v>
      </c>
      <c r="N59" s="204" t="s">
        <v>200</v>
      </c>
      <c r="O59" s="227">
        <f>+Adm!C61</f>
        <v>0</v>
      </c>
      <c r="P59" s="227">
        <f>+PresMpal!C61</f>
        <v>0</v>
      </c>
      <c r="Q59" s="227">
        <f>+'Pro civil'!C61</f>
        <v>0</v>
      </c>
      <c r="R59" s="227">
        <f>+'C social'!C61</f>
        <v>0</v>
      </c>
      <c r="S59" s="227">
        <f>+Trasp!C61</f>
        <v>0</v>
      </c>
      <c r="T59" s="227">
        <f>+Turismo!C61</f>
        <v>0</v>
      </c>
      <c r="V59" s="260">
        <f>+'Gastos R33'!C62</f>
        <v>0</v>
      </c>
      <c r="X59" s="227">
        <f t="shared" si="4"/>
        <v>0</v>
      </c>
    </row>
    <row r="60" spans="1:24" x14ac:dyDescent="0.2">
      <c r="A60" s="14" t="s">
        <v>202</v>
      </c>
      <c r="B60" s="15" t="s">
        <v>203</v>
      </c>
      <c r="C60" s="421">
        <f t="shared" si="5"/>
        <v>0</v>
      </c>
      <c r="D60" s="421"/>
      <c r="E60" s="294">
        <f t="shared" si="3"/>
        <v>0</v>
      </c>
      <c r="F60" s="307"/>
      <c r="G60" s="308"/>
      <c r="H60" s="308"/>
      <c r="I60" s="308"/>
      <c r="J60" s="308"/>
      <c r="M60" s="260">
        <f t="shared" si="2"/>
        <v>0</v>
      </c>
      <c r="N60" s="204" t="s">
        <v>202</v>
      </c>
      <c r="O60" s="227">
        <f>+Adm!C62</f>
        <v>0</v>
      </c>
      <c r="P60" s="227">
        <f>+PresMpal!C62</f>
        <v>0</v>
      </c>
      <c r="Q60" s="227">
        <f>+'Pro civil'!C62</f>
        <v>0</v>
      </c>
      <c r="R60" s="227">
        <f>+'C social'!C62</f>
        <v>0</v>
      </c>
      <c r="S60" s="227">
        <f>+Trasp!C62</f>
        <v>0</v>
      </c>
      <c r="T60" s="227">
        <f>+Turismo!C62</f>
        <v>0</v>
      </c>
      <c r="V60" s="260">
        <f>+'Gastos R33'!C63</f>
        <v>0</v>
      </c>
      <c r="X60" s="227">
        <f t="shared" si="4"/>
        <v>0</v>
      </c>
    </row>
    <row r="61" spans="1:24" x14ac:dyDescent="0.2">
      <c r="A61" s="13" t="s">
        <v>204</v>
      </c>
      <c r="B61" s="25" t="s">
        <v>6</v>
      </c>
      <c r="C61" s="421"/>
      <c r="D61" s="421"/>
      <c r="E61" s="294">
        <f t="shared" si="3"/>
        <v>0</v>
      </c>
      <c r="F61" s="307"/>
      <c r="G61" s="308"/>
      <c r="H61" s="308"/>
      <c r="I61" s="308"/>
      <c r="J61" s="308"/>
      <c r="M61" s="260">
        <f t="shared" si="2"/>
        <v>0</v>
      </c>
      <c r="N61" s="203" t="s">
        <v>204</v>
      </c>
      <c r="O61" s="227">
        <f>+Adm!C63</f>
        <v>0</v>
      </c>
      <c r="P61" s="227">
        <f>+PresMpal!C63</f>
        <v>0</v>
      </c>
      <c r="Q61" s="227">
        <f>+'Pro civil'!C63</f>
        <v>0</v>
      </c>
      <c r="R61" s="227">
        <f>+'C social'!C63</f>
        <v>0</v>
      </c>
      <c r="S61" s="227">
        <f>+Trasp!C63</f>
        <v>0</v>
      </c>
      <c r="T61" s="227">
        <f>+Turismo!C63</f>
        <v>0</v>
      </c>
      <c r="V61" s="260">
        <f>+'Gastos R33'!C64</f>
        <v>0</v>
      </c>
      <c r="X61" s="227">
        <f t="shared" si="4"/>
        <v>0</v>
      </c>
    </row>
    <row r="62" spans="1:24" x14ac:dyDescent="0.2">
      <c r="A62" s="14" t="s">
        <v>205</v>
      </c>
      <c r="B62" s="15" t="s">
        <v>206</v>
      </c>
      <c r="C62" s="421"/>
      <c r="D62" s="421"/>
      <c r="E62" s="294">
        <f t="shared" si="3"/>
        <v>0</v>
      </c>
      <c r="F62" s="307"/>
      <c r="G62" s="308"/>
      <c r="H62" s="308"/>
      <c r="I62" s="308"/>
      <c r="J62" s="308"/>
      <c r="M62" s="260">
        <f t="shared" si="2"/>
        <v>0</v>
      </c>
      <c r="N62" s="204" t="s">
        <v>205</v>
      </c>
      <c r="O62" s="227">
        <f>+Adm!C64</f>
        <v>0</v>
      </c>
      <c r="P62" s="227">
        <f>+PresMpal!C64</f>
        <v>0</v>
      </c>
      <c r="Q62" s="227">
        <f>+'Pro civil'!C64</f>
        <v>0</v>
      </c>
      <c r="R62" s="227">
        <f>+'C social'!C64</f>
        <v>0</v>
      </c>
      <c r="S62" s="227">
        <f>+Trasp!C64</f>
        <v>0</v>
      </c>
      <c r="T62" s="227">
        <f>+Turismo!C64</f>
        <v>0</v>
      </c>
      <c r="V62" s="260">
        <f>+'Gastos R33'!C65</f>
        <v>0</v>
      </c>
      <c r="X62" s="227">
        <f t="shared" si="4"/>
        <v>0</v>
      </c>
    </row>
    <row r="63" spans="1:24" x14ac:dyDescent="0.2">
      <c r="A63" s="14" t="s">
        <v>207</v>
      </c>
      <c r="B63" s="15" t="s">
        <v>208</v>
      </c>
      <c r="C63" s="421">
        <f t="shared" si="5"/>
        <v>0</v>
      </c>
      <c r="D63" s="421"/>
      <c r="E63" s="294">
        <f t="shared" si="3"/>
        <v>0</v>
      </c>
      <c r="F63" s="307"/>
      <c r="G63" s="308"/>
      <c r="H63" s="308"/>
      <c r="I63" s="308"/>
      <c r="J63" s="308"/>
      <c r="M63" s="260">
        <f t="shared" si="2"/>
        <v>0</v>
      </c>
      <c r="N63" s="204" t="s">
        <v>207</v>
      </c>
      <c r="O63" s="227">
        <f>+Adm!C65</f>
        <v>0</v>
      </c>
      <c r="P63" s="227">
        <f>+PresMpal!C65</f>
        <v>0</v>
      </c>
      <c r="Q63" s="227">
        <f>+'Pro civil'!C65</f>
        <v>0</v>
      </c>
      <c r="R63" s="227">
        <f>+'C social'!C65</f>
        <v>0</v>
      </c>
      <c r="S63" s="227">
        <f>+Trasp!C65</f>
        <v>0</v>
      </c>
      <c r="T63" s="227">
        <f>+Turismo!C65</f>
        <v>0</v>
      </c>
      <c r="V63" s="260">
        <f>+'Gastos R33'!C66</f>
        <v>0</v>
      </c>
      <c r="X63" s="227">
        <f t="shared" si="4"/>
        <v>0</v>
      </c>
    </row>
    <row r="64" spans="1:24" x14ac:dyDescent="0.2">
      <c r="A64" s="16" t="s">
        <v>209</v>
      </c>
      <c r="B64" s="21" t="s">
        <v>7</v>
      </c>
      <c r="C64" s="391"/>
      <c r="D64" s="428">
        <f>+C65+C82+C92+C109+C128+C144+C150+C161+C168</f>
        <v>4494065.4000000004</v>
      </c>
      <c r="E64" s="316">
        <f>+D64/$D$559*100</f>
        <v>5.2847073484197429</v>
      </c>
      <c r="F64" s="307"/>
      <c r="G64" s="308"/>
      <c r="H64" s="308"/>
      <c r="I64" s="308"/>
      <c r="J64" s="308"/>
      <c r="M64" s="260">
        <f t="shared" si="2"/>
        <v>0</v>
      </c>
      <c r="N64" s="206" t="s">
        <v>209</v>
      </c>
      <c r="O64" s="227">
        <f>+Adm!C66</f>
        <v>0</v>
      </c>
      <c r="P64" s="227">
        <f>+PresMpal!C66</f>
        <v>0</v>
      </c>
      <c r="Q64" s="227">
        <f>+'Pro civil'!C66</f>
        <v>0</v>
      </c>
      <c r="R64" s="227">
        <f>+'C social'!C66</f>
        <v>0</v>
      </c>
      <c r="S64" s="227">
        <f>+Trasp!C66</f>
        <v>0</v>
      </c>
      <c r="T64" s="227">
        <f>+Turismo!C66</f>
        <v>0</v>
      </c>
      <c r="V64" s="260">
        <f>+'Gastos R33'!C67</f>
        <v>0</v>
      </c>
      <c r="X64" s="227">
        <f t="shared" si="4"/>
        <v>0</v>
      </c>
    </row>
    <row r="65" spans="1:24" x14ac:dyDescent="0.2">
      <c r="A65" s="13" t="s">
        <v>210</v>
      </c>
      <c r="B65" s="25" t="s">
        <v>211</v>
      </c>
      <c r="C65" s="386">
        <f>SUM(C66:C81)</f>
        <v>618065.4</v>
      </c>
      <c r="D65" s="425"/>
      <c r="E65" s="317">
        <f t="shared" ref="E65:E96" si="6">+C65/$D$559*100</f>
        <v>0.72680178645909055</v>
      </c>
      <c r="F65" s="307"/>
      <c r="G65" s="308"/>
      <c r="H65" s="308"/>
      <c r="I65" s="308"/>
      <c r="J65" s="308"/>
      <c r="M65" s="260">
        <f t="shared" si="2"/>
        <v>0</v>
      </c>
      <c r="N65" s="203" t="s">
        <v>210</v>
      </c>
      <c r="O65" s="227">
        <f>+Adm!C67</f>
        <v>0</v>
      </c>
      <c r="P65" s="227">
        <f>+PresMpal!C67</f>
        <v>0</v>
      </c>
      <c r="Q65" s="227">
        <f>+'Pro civil'!C67</f>
        <v>0</v>
      </c>
      <c r="R65" s="227">
        <f>+'C social'!C67</f>
        <v>0</v>
      </c>
      <c r="S65" s="227">
        <f>+Trasp!C67</f>
        <v>0</v>
      </c>
      <c r="T65" s="227">
        <f>+Turismo!C67</f>
        <v>0</v>
      </c>
      <c r="V65" s="260">
        <f>+'Gastos R33'!C68</f>
        <v>0</v>
      </c>
      <c r="X65" s="227">
        <f t="shared" si="4"/>
        <v>0</v>
      </c>
    </row>
    <row r="66" spans="1:24" x14ac:dyDescent="0.2">
      <c r="A66" s="14" t="s">
        <v>212</v>
      </c>
      <c r="B66" s="15" t="s">
        <v>213</v>
      </c>
      <c r="C66" s="421"/>
      <c r="D66" s="421"/>
      <c r="E66" s="294">
        <f t="shared" si="6"/>
        <v>0</v>
      </c>
      <c r="F66" s="307"/>
      <c r="G66" s="308"/>
      <c r="H66" s="308"/>
      <c r="I66" s="308"/>
      <c r="J66" s="308"/>
      <c r="M66" s="260">
        <f t="shared" si="2"/>
        <v>0</v>
      </c>
      <c r="N66" s="204" t="s">
        <v>212</v>
      </c>
      <c r="O66" s="227">
        <f>+Adm!C68</f>
        <v>0</v>
      </c>
      <c r="P66" s="227">
        <f>+PresMpal!C68</f>
        <v>0</v>
      </c>
      <c r="Q66" s="227">
        <f>+'Pro civil'!C68</f>
        <v>0</v>
      </c>
      <c r="R66" s="227">
        <f>+'C social'!C68</f>
        <v>0</v>
      </c>
      <c r="S66" s="227">
        <f>+Trasp!C68</f>
        <v>0</v>
      </c>
      <c r="T66" s="227">
        <f>+Turismo!C68</f>
        <v>0</v>
      </c>
      <c r="V66" s="260">
        <f>+'Gastos R33'!C69</f>
        <v>0</v>
      </c>
      <c r="X66" s="227">
        <f t="shared" si="4"/>
        <v>0</v>
      </c>
    </row>
    <row r="67" spans="1:24" x14ac:dyDescent="0.2">
      <c r="A67" s="14" t="s">
        <v>214</v>
      </c>
      <c r="B67" s="15" t="s">
        <v>215</v>
      </c>
      <c r="C67" s="421">
        <v>308065.40000000002</v>
      </c>
      <c r="D67" s="421"/>
      <c r="E67" s="294">
        <f t="shared" si="6"/>
        <v>0.36226341592044198</v>
      </c>
      <c r="F67" s="307"/>
      <c r="G67" s="308"/>
      <c r="H67" s="308"/>
      <c r="I67" s="308"/>
      <c r="J67" s="308"/>
      <c r="M67" s="260">
        <f t="shared" si="2"/>
        <v>750000</v>
      </c>
      <c r="N67" s="204" t="s">
        <v>214</v>
      </c>
      <c r="O67" s="227">
        <f>+Adm!C69</f>
        <v>700000</v>
      </c>
      <c r="P67" s="227">
        <f>+PresMpal!C69</f>
        <v>0</v>
      </c>
      <c r="Q67" s="227">
        <f>+'Pro civil'!C69</f>
        <v>0</v>
      </c>
      <c r="R67" s="227">
        <f>+'C social'!C69</f>
        <v>0</v>
      </c>
      <c r="S67" s="227">
        <f>+Trasp!C69</f>
        <v>0</v>
      </c>
      <c r="T67" s="227">
        <f>+Turismo!C69</f>
        <v>0</v>
      </c>
      <c r="V67" s="260">
        <f>+'Gastos R33'!C70</f>
        <v>50000</v>
      </c>
      <c r="X67" s="227">
        <f t="shared" si="4"/>
        <v>700000</v>
      </c>
    </row>
    <row r="68" spans="1:24" x14ac:dyDescent="0.2">
      <c r="A68" s="14" t="s">
        <v>216</v>
      </c>
      <c r="B68" s="15" t="s">
        <v>217</v>
      </c>
      <c r="C68" s="421"/>
      <c r="D68" s="426"/>
      <c r="E68" s="294">
        <f t="shared" si="6"/>
        <v>0</v>
      </c>
      <c r="F68" s="307"/>
      <c r="G68" s="308"/>
      <c r="H68" s="308"/>
      <c r="I68" s="308"/>
      <c r="J68" s="308"/>
      <c r="M68" s="260">
        <f t="shared" si="2"/>
        <v>0</v>
      </c>
      <c r="N68" s="204" t="s">
        <v>216</v>
      </c>
      <c r="O68" s="227">
        <f>+Adm!C70</f>
        <v>0</v>
      </c>
      <c r="P68" s="227">
        <f>+PresMpal!C70</f>
        <v>0</v>
      </c>
      <c r="Q68" s="227">
        <f>+'Pro civil'!C70</f>
        <v>0</v>
      </c>
      <c r="R68" s="227">
        <f>+'C social'!C70</f>
        <v>0</v>
      </c>
      <c r="S68" s="227">
        <f>+Trasp!C70</f>
        <v>0</v>
      </c>
      <c r="T68" s="227">
        <f>+Turismo!C70</f>
        <v>0</v>
      </c>
      <c r="V68" s="260">
        <f>+'Gastos R33'!C71</f>
        <v>0</v>
      </c>
      <c r="X68" s="227">
        <f t="shared" si="4"/>
        <v>0</v>
      </c>
    </row>
    <row r="69" spans="1:24" x14ac:dyDescent="0.2">
      <c r="A69" s="14" t="s">
        <v>218</v>
      </c>
      <c r="B69" s="15" t="s">
        <v>219</v>
      </c>
      <c r="C69" s="421">
        <v>70000</v>
      </c>
      <c r="D69" s="421"/>
      <c r="E69" s="294">
        <f t="shared" si="6"/>
        <v>8.2315115928081939E-2</v>
      </c>
      <c r="F69" s="307"/>
      <c r="G69" s="308"/>
      <c r="H69" s="308"/>
      <c r="I69" s="308"/>
      <c r="J69" s="308"/>
      <c r="M69" s="260">
        <f t="shared" si="2"/>
        <v>800000</v>
      </c>
      <c r="N69" s="204" t="s">
        <v>218</v>
      </c>
      <c r="O69" s="227">
        <f>+Adm!C71</f>
        <v>800000</v>
      </c>
      <c r="P69" s="227">
        <f>+PresMpal!C71</f>
        <v>0</v>
      </c>
      <c r="Q69" s="227">
        <f>+'Pro civil'!C71</f>
        <v>0</v>
      </c>
      <c r="R69" s="227">
        <f>+'C social'!C71</f>
        <v>0</v>
      </c>
      <c r="S69" s="227">
        <f>+Trasp!C71</f>
        <v>0</v>
      </c>
      <c r="T69" s="227">
        <f>+Turismo!C71</f>
        <v>0</v>
      </c>
      <c r="V69" s="260">
        <f>+'Gastos R33'!C72</f>
        <v>0</v>
      </c>
      <c r="X69" s="227">
        <f t="shared" si="4"/>
        <v>800000</v>
      </c>
    </row>
    <row r="70" spans="1:24" x14ac:dyDescent="0.2">
      <c r="A70" s="14" t="s">
        <v>220</v>
      </c>
      <c r="B70" s="15" t="s">
        <v>221</v>
      </c>
      <c r="C70" s="421"/>
      <c r="D70" s="421"/>
      <c r="E70" s="294">
        <f t="shared" si="6"/>
        <v>0</v>
      </c>
      <c r="F70" s="307"/>
      <c r="G70" s="308"/>
      <c r="H70" s="308"/>
      <c r="I70" s="308"/>
      <c r="J70" s="308"/>
      <c r="M70" s="260">
        <f t="shared" si="2"/>
        <v>0</v>
      </c>
      <c r="N70" s="204" t="s">
        <v>220</v>
      </c>
      <c r="O70" s="227">
        <f>+Adm!C72</f>
        <v>0</v>
      </c>
      <c r="P70" s="227">
        <f>+PresMpal!C72</f>
        <v>0</v>
      </c>
      <c r="Q70" s="227">
        <f>+'Pro civil'!C72</f>
        <v>0</v>
      </c>
      <c r="R70" s="227">
        <f>+'C social'!C72</f>
        <v>0</v>
      </c>
      <c r="S70" s="227">
        <f>+Trasp!C72</f>
        <v>0</v>
      </c>
      <c r="T70" s="227">
        <f>+Turismo!C72</f>
        <v>0</v>
      </c>
      <c r="V70" s="260">
        <f>+'Gastos R33'!C73</f>
        <v>0</v>
      </c>
      <c r="X70" s="227">
        <f t="shared" si="4"/>
        <v>0</v>
      </c>
    </row>
    <row r="71" spans="1:24" x14ac:dyDescent="0.2">
      <c r="A71" s="14" t="s">
        <v>222</v>
      </c>
      <c r="B71" s="15" t="s">
        <v>223</v>
      </c>
      <c r="C71" s="421">
        <f t="shared" si="5"/>
        <v>0</v>
      </c>
      <c r="D71" s="421"/>
      <c r="E71" s="294">
        <f t="shared" si="6"/>
        <v>0</v>
      </c>
      <c r="F71" s="307"/>
      <c r="G71" s="308"/>
      <c r="H71" s="308"/>
      <c r="I71" s="308"/>
      <c r="J71" s="308"/>
      <c r="M71" s="260">
        <f t="shared" si="2"/>
        <v>0</v>
      </c>
      <c r="N71" s="204" t="s">
        <v>222</v>
      </c>
      <c r="O71" s="227">
        <f>+Adm!C73</f>
        <v>0</v>
      </c>
      <c r="P71" s="227">
        <f>+PresMpal!C73</f>
        <v>0</v>
      </c>
      <c r="Q71" s="227">
        <f>+'Pro civil'!C73</f>
        <v>0</v>
      </c>
      <c r="R71" s="227">
        <f>+'C social'!C73</f>
        <v>0</v>
      </c>
      <c r="S71" s="227">
        <f>+Trasp!C73</f>
        <v>0</v>
      </c>
      <c r="T71" s="227">
        <f>+Turismo!C73</f>
        <v>0</v>
      </c>
      <c r="V71" s="260">
        <f>+'Gastos R33'!C74</f>
        <v>0</v>
      </c>
      <c r="X71" s="227">
        <f t="shared" si="4"/>
        <v>0</v>
      </c>
    </row>
    <row r="72" spans="1:24" ht="23.6" x14ac:dyDescent="0.2">
      <c r="A72" s="14" t="s">
        <v>224</v>
      </c>
      <c r="B72" s="15" t="s">
        <v>225</v>
      </c>
      <c r="C72" s="421"/>
      <c r="D72" s="421"/>
      <c r="E72" s="294">
        <f t="shared" si="6"/>
        <v>0</v>
      </c>
      <c r="F72" s="307"/>
      <c r="G72" s="308"/>
      <c r="H72" s="308"/>
      <c r="I72" s="308"/>
      <c r="J72" s="308"/>
      <c r="M72" s="260">
        <f t="shared" ref="M72:M135" si="7">SUM(O72:V72)</f>
        <v>0</v>
      </c>
      <c r="N72" s="204" t="s">
        <v>224</v>
      </c>
      <c r="O72" s="227">
        <f>+Adm!C74</f>
        <v>0</v>
      </c>
      <c r="P72" s="227">
        <f>+PresMpal!C74</f>
        <v>0</v>
      </c>
      <c r="Q72" s="227">
        <f>+'Pro civil'!C74</f>
        <v>0</v>
      </c>
      <c r="R72" s="227">
        <f>+'C social'!C74</f>
        <v>0</v>
      </c>
      <c r="S72" s="227">
        <f>+Trasp!C74</f>
        <v>0</v>
      </c>
      <c r="T72" s="227">
        <f>+Turismo!C74</f>
        <v>0</v>
      </c>
      <c r="V72" s="260">
        <f>+'Gastos R33'!C75</f>
        <v>0</v>
      </c>
      <c r="X72" s="227">
        <f t="shared" si="4"/>
        <v>0</v>
      </c>
    </row>
    <row r="73" spans="1:24" ht="23.6" x14ac:dyDescent="0.2">
      <c r="A73" s="14" t="s">
        <v>226</v>
      </c>
      <c r="B73" s="15" t="s">
        <v>227</v>
      </c>
      <c r="C73" s="421">
        <v>70000</v>
      </c>
      <c r="D73" s="421"/>
      <c r="E73" s="294">
        <f t="shared" si="6"/>
        <v>8.2315115928081939E-2</v>
      </c>
      <c r="F73" s="307"/>
      <c r="G73" s="308"/>
      <c r="H73" s="308"/>
      <c r="I73" s="308"/>
      <c r="J73" s="308"/>
      <c r="M73" s="260">
        <f t="shared" si="7"/>
        <v>1250000</v>
      </c>
      <c r="N73" s="204" t="s">
        <v>226</v>
      </c>
      <c r="O73" s="227">
        <f>+Adm!C75</f>
        <v>1200000</v>
      </c>
      <c r="P73" s="227">
        <f>+PresMpal!C75</f>
        <v>0</v>
      </c>
      <c r="Q73" s="227">
        <f>+'Pro civil'!C75</f>
        <v>0</v>
      </c>
      <c r="R73" s="227">
        <f>+'C social'!C75</f>
        <v>0</v>
      </c>
      <c r="S73" s="227">
        <f>+Trasp!C75</f>
        <v>0</v>
      </c>
      <c r="T73" s="227">
        <f>+Turismo!C75</f>
        <v>0</v>
      </c>
      <c r="V73" s="260">
        <f>+'Gastos R33'!C76</f>
        <v>50000</v>
      </c>
      <c r="X73" s="227">
        <f t="shared" si="4"/>
        <v>1200000</v>
      </c>
    </row>
    <row r="74" spans="1:24" x14ac:dyDescent="0.2">
      <c r="A74" s="14" t="s">
        <v>228</v>
      </c>
      <c r="B74" s="15" t="s">
        <v>229</v>
      </c>
      <c r="C74" s="421"/>
      <c r="D74" s="421"/>
      <c r="E74" s="294">
        <f t="shared" si="6"/>
        <v>0</v>
      </c>
      <c r="F74" s="307"/>
      <c r="G74" s="308"/>
      <c r="H74" s="308"/>
      <c r="I74" s="308"/>
      <c r="J74" s="308"/>
      <c r="M74" s="260">
        <f t="shared" si="7"/>
        <v>0</v>
      </c>
      <c r="N74" s="204" t="s">
        <v>228</v>
      </c>
      <c r="O74" s="227">
        <f>+Adm!C76</f>
        <v>0</v>
      </c>
      <c r="P74" s="227">
        <f>+PresMpal!C76</f>
        <v>0</v>
      </c>
      <c r="Q74" s="227">
        <f>+'Pro civil'!C76</f>
        <v>0</v>
      </c>
      <c r="R74" s="227">
        <f>+'C social'!C76</f>
        <v>0</v>
      </c>
      <c r="S74" s="227">
        <f>+Trasp!C76</f>
        <v>0</v>
      </c>
      <c r="T74" s="227">
        <f>+Turismo!C76</f>
        <v>0</v>
      </c>
      <c r="V74" s="260">
        <f>+'Gastos R33'!C77</f>
        <v>0</v>
      </c>
      <c r="X74" s="227">
        <f t="shared" si="4"/>
        <v>0</v>
      </c>
    </row>
    <row r="75" spans="1:24" x14ac:dyDescent="0.2">
      <c r="A75" s="14" t="s">
        <v>230</v>
      </c>
      <c r="B75" s="15" t="s">
        <v>231</v>
      </c>
      <c r="C75" s="421">
        <v>100000</v>
      </c>
      <c r="D75" s="421"/>
      <c r="E75" s="294">
        <f t="shared" si="6"/>
        <v>0.11759302275440278</v>
      </c>
      <c r="F75" s="307"/>
      <c r="G75" s="308"/>
      <c r="H75" s="308"/>
      <c r="I75" s="308"/>
      <c r="J75" s="308"/>
      <c r="M75" s="260">
        <f t="shared" si="7"/>
        <v>500000</v>
      </c>
      <c r="N75" s="204" t="s">
        <v>230</v>
      </c>
      <c r="O75" s="227">
        <f>+Adm!C77</f>
        <v>500000</v>
      </c>
      <c r="P75" s="227">
        <f>+PresMpal!C77</f>
        <v>0</v>
      </c>
      <c r="Q75" s="227">
        <f>+'Pro civil'!C77</f>
        <v>0</v>
      </c>
      <c r="R75" s="227">
        <f>+'C social'!C77</f>
        <v>0</v>
      </c>
      <c r="S75" s="227">
        <f>+Trasp!C77</f>
        <v>0</v>
      </c>
      <c r="T75" s="227">
        <f>+Turismo!C77</f>
        <v>0</v>
      </c>
      <c r="V75" s="260">
        <f>+'Gastos R33'!C78</f>
        <v>0</v>
      </c>
      <c r="X75" s="227">
        <f t="shared" si="4"/>
        <v>500000</v>
      </c>
    </row>
    <row r="76" spans="1:24" x14ac:dyDescent="0.2">
      <c r="A76" s="14" t="s">
        <v>232</v>
      </c>
      <c r="B76" s="15" t="s">
        <v>233</v>
      </c>
      <c r="C76" s="421"/>
      <c r="D76" s="421"/>
      <c r="E76" s="294">
        <f t="shared" si="6"/>
        <v>0</v>
      </c>
      <c r="F76" s="307"/>
      <c r="G76" s="308"/>
      <c r="H76" s="308"/>
      <c r="I76" s="308"/>
      <c r="J76" s="308"/>
      <c r="M76" s="260">
        <f t="shared" si="7"/>
        <v>0</v>
      </c>
      <c r="N76" s="204" t="s">
        <v>232</v>
      </c>
      <c r="O76" s="227">
        <f>+Adm!C78</f>
        <v>0</v>
      </c>
      <c r="P76" s="227">
        <f>+PresMpal!C78</f>
        <v>0</v>
      </c>
      <c r="Q76" s="227">
        <f>+'Pro civil'!C78</f>
        <v>0</v>
      </c>
      <c r="R76" s="227">
        <f>+'C social'!C78</f>
        <v>0</v>
      </c>
      <c r="S76" s="227">
        <f>+Trasp!C78</f>
        <v>0</v>
      </c>
      <c r="T76" s="227">
        <f>+Turismo!C78</f>
        <v>0</v>
      </c>
      <c r="V76" s="260">
        <f>+'Gastos R33'!C79</f>
        <v>0</v>
      </c>
      <c r="X76" s="227">
        <f t="shared" si="4"/>
        <v>0</v>
      </c>
    </row>
    <row r="77" spans="1:24" x14ac:dyDescent="0.2">
      <c r="A77" s="14" t="s">
        <v>234</v>
      </c>
      <c r="B77" s="15" t="s">
        <v>235</v>
      </c>
      <c r="C77" s="421">
        <v>20000</v>
      </c>
      <c r="D77" s="421"/>
      <c r="E77" s="294">
        <f t="shared" si="6"/>
        <v>2.3518604550880555E-2</v>
      </c>
      <c r="F77" s="307"/>
      <c r="G77" s="308"/>
      <c r="H77" s="308"/>
      <c r="I77" s="308"/>
      <c r="J77" s="308"/>
      <c r="M77" s="260">
        <f t="shared" si="7"/>
        <v>179000</v>
      </c>
      <c r="N77" s="204" t="s">
        <v>234</v>
      </c>
      <c r="O77" s="227">
        <f>+Adm!C79</f>
        <v>179000</v>
      </c>
      <c r="P77" s="227">
        <f>+PresMpal!C79</f>
        <v>0</v>
      </c>
      <c r="Q77" s="227">
        <f>+'Pro civil'!C79</f>
        <v>0</v>
      </c>
      <c r="R77" s="227">
        <f>+'C social'!C79</f>
        <v>0</v>
      </c>
      <c r="S77" s="227">
        <f>+Trasp!C79</f>
        <v>0</v>
      </c>
      <c r="T77" s="227">
        <f>+Turismo!C79</f>
        <v>0</v>
      </c>
      <c r="V77" s="260">
        <f>+'Gastos R33'!C80</f>
        <v>0</v>
      </c>
      <c r="X77" s="227">
        <f t="shared" si="4"/>
        <v>179000</v>
      </c>
    </row>
    <row r="78" spans="1:24" x14ac:dyDescent="0.2">
      <c r="A78" s="14" t="s">
        <v>236</v>
      </c>
      <c r="B78" s="15" t="s">
        <v>237</v>
      </c>
      <c r="C78" s="421"/>
      <c r="D78" s="426"/>
      <c r="E78" s="294">
        <f t="shared" si="6"/>
        <v>0</v>
      </c>
      <c r="F78" s="307"/>
      <c r="G78" s="308"/>
      <c r="H78" s="308"/>
      <c r="I78" s="308"/>
      <c r="J78" s="308"/>
      <c r="M78" s="260">
        <f t="shared" si="7"/>
        <v>0</v>
      </c>
      <c r="N78" s="204" t="s">
        <v>236</v>
      </c>
      <c r="O78" s="227">
        <f>+Adm!C80</f>
        <v>0</v>
      </c>
      <c r="P78" s="227">
        <f>+PresMpal!C80</f>
        <v>0</v>
      </c>
      <c r="Q78" s="227">
        <f>+'Pro civil'!C80</f>
        <v>0</v>
      </c>
      <c r="R78" s="227">
        <f>+'C social'!C80</f>
        <v>0</v>
      </c>
      <c r="S78" s="227">
        <f>+Trasp!C80</f>
        <v>0</v>
      </c>
      <c r="T78" s="227">
        <f>+Turismo!C80</f>
        <v>0</v>
      </c>
      <c r="V78" s="260">
        <f>+'Gastos R33'!C81</f>
        <v>0</v>
      </c>
      <c r="X78" s="227">
        <f t="shared" si="4"/>
        <v>0</v>
      </c>
    </row>
    <row r="79" spans="1:24" x14ac:dyDescent="0.2">
      <c r="A79" s="14" t="s">
        <v>238</v>
      </c>
      <c r="B79" s="15" t="s">
        <v>239</v>
      </c>
      <c r="C79" s="421">
        <v>0</v>
      </c>
      <c r="D79" s="421"/>
      <c r="E79" s="294">
        <f t="shared" si="6"/>
        <v>0</v>
      </c>
      <c r="F79" s="307"/>
      <c r="G79" s="308"/>
      <c r="H79" s="308"/>
      <c r="I79" s="308"/>
      <c r="J79" s="308"/>
      <c r="M79" s="260">
        <f t="shared" si="7"/>
        <v>50000</v>
      </c>
      <c r="N79" s="204" t="s">
        <v>238</v>
      </c>
      <c r="O79" s="227">
        <f>+Adm!C81</f>
        <v>50000</v>
      </c>
      <c r="P79" s="227">
        <f>+PresMpal!C81</f>
        <v>0</v>
      </c>
      <c r="Q79" s="227">
        <f>+'Pro civil'!C81</f>
        <v>0</v>
      </c>
      <c r="R79" s="227">
        <f>+'C social'!C81</f>
        <v>0</v>
      </c>
      <c r="S79" s="227">
        <f>+Trasp!C81</f>
        <v>0</v>
      </c>
      <c r="T79" s="227">
        <f>+Turismo!C81</f>
        <v>0</v>
      </c>
      <c r="V79" s="260">
        <f>+'Gastos R33'!C82</f>
        <v>0</v>
      </c>
      <c r="X79" s="227">
        <f t="shared" si="4"/>
        <v>50000</v>
      </c>
    </row>
    <row r="80" spans="1:24" x14ac:dyDescent="0.2">
      <c r="A80" s="14" t="s">
        <v>240</v>
      </c>
      <c r="B80" s="15" t="s">
        <v>241</v>
      </c>
      <c r="C80" s="421">
        <v>50000</v>
      </c>
      <c r="D80" s="421"/>
      <c r="E80" s="294">
        <f t="shared" si="6"/>
        <v>5.8796511377201391E-2</v>
      </c>
      <c r="F80" s="307"/>
      <c r="G80" s="308"/>
      <c r="H80" s="308"/>
      <c r="I80" s="308"/>
      <c r="J80" s="308"/>
      <c r="M80" s="260">
        <f t="shared" si="7"/>
        <v>0</v>
      </c>
      <c r="N80" s="204" t="s">
        <v>240</v>
      </c>
      <c r="O80" s="227">
        <f>+Adm!C82</f>
        <v>0</v>
      </c>
      <c r="P80" s="227">
        <f>+PresMpal!C82</f>
        <v>0</v>
      </c>
      <c r="Q80" s="227">
        <f>+'Pro civil'!C82</f>
        <v>0</v>
      </c>
      <c r="R80" s="227">
        <f>+'C social'!C82</f>
        <v>0</v>
      </c>
      <c r="S80" s="227">
        <f>+Trasp!C82</f>
        <v>0</v>
      </c>
      <c r="T80" s="227">
        <f>+Turismo!C82</f>
        <v>0</v>
      </c>
      <c r="V80" s="260">
        <f>+'Gastos R33'!C83</f>
        <v>0</v>
      </c>
      <c r="X80" s="227">
        <f t="shared" si="4"/>
        <v>0</v>
      </c>
    </row>
    <row r="81" spans="1:24" x14ac:dyDescent="0.2">
      <c r="A81" s="14" t="s">
        <v>242</v>
      </c>
      <c r="B81" s="15" t="s">
        <v>243</v>
      </c>
      <c r="C81" s="421">
        <v>0</v>
      </c>
      <c r="D81" s="421"/>
      <c r="E81" s="294">
        <f t="shared" si="6"/>
        <v>0</v>
      </c>
      <c r="F81" s="307"/>
      <c r="G81" s="308"/>
      <c r="H81" s="308"/>
      <c r="I81" s="308"/>
      <c r="J81" s="308"/>
      <c r="M81" s="260">
        <f t="shared" si="7"/>
        <v>50000</v>
      </c>
      <c r="N81" s="204" t="s">
        <v>242</v>
      </c>
      <c r="O81" s="227">
        <f>+Adm!C83</f>
        <v>50000</v>
      </c>
      <c r="P81" s="227">
        <f>+PresMpal!C83</f>
        <v>0</v>
      </c>
      <c r="Q81" s="227">
        <f>+'Pro civil'!C83</f>
        <v>0</v>
      </c>
      <c r="R81" s="227">
        <f>+'C social'!C83</f>
        <v>0</v>
      </c>
      <c r="S81" s="227">
        <f>+Trasp!C83</f>
        <v>0</v>
      </c>
      <c r="T81" s="227">
        <f>+Turismo!C83</f>
        <v>0</v>
      </c>
      <c r="V81" s="260">
        <f>+'Gastos R33'!C84</f>
        <v>0</v>
      </c>
      <c r="X81" s="227">
        <f t="shared" si="4"/>
        <v>50000</v>
      </c>
    </row>
    <row r="82" spans="1:24" x14ac:dyDescent="0.2">
      <c r="A82" s="13" t="s">
        <v>244</v>
      </c>
      <c r="B82" s="25" t="s">
        <v>8</v>
      </c>
      <c r="C82" s="386">
        <f>SUM(C83:C91)</f>
        <v>150000</v>
      </c>
      <c r="D82" s="425"/>
      <c r="E82" s="317">
        <f t="shared" si="6"/>
        <v>0.17638953413160416</v>
      </c>
      <c r="F82" s="307"/>
      <c r="G82" s="308"/>
      <c r="H82" s="308"/>
      <c r="I82" s="308"/>
      <c r="J82" s="308"/>
      <c r="M82" s="260">
        <f t="shared" si="7"/>
        <v>0</v>
      </c>
      <c r="N82" s="203" t="s">
        <v>244</v>
      </c>
      <c r="O82" s="227">
        <f>+Adm!C84</f>
        <v>0</v>
      </c>
      <c r="P82" s="227">
        <f>+PresMpal!C84</f>
        <v>0</v>
      </c>
      <c r="Q82" s="227">
        <f>+'Pro civil'!C84</f>
        <v>0</v>
      </c>
      <c r="R82" s="227">
        <f>+'C social'!C84</f>
        <v>0</v>
      </c>
      <c r="S82" s="227">
        <f>+Trasp!C84</f>
        <v>0</v>
      </c>
      <c r="T82" s="227">
        <f>+Turismo!C84</f>
        <v>0</v>
      </c>
      <c r="V82" s="260">
        <f>+'Gastos R33'!C85</f>
        <v>0</v>
      </c>
      <c r="X82" s="227">
        <f t="shared" si="4"/>
        <v>0</v>
      </c>
    </row>
    <row r="83" spans="1:24" x14ac:dyDescent="0.2">
      <c r="A83" s="14" t="s">
        <v>245</v>
      </c>
      <c r="B83" s="15" t="s">
        <v>246</v>
      </c>
      <c r="C83" s="421"/>
      <c r="D83" s="421"/>
      <c r="E83" s="294">
        <f t="shared" si="6"/>
        <v>0</v>
      </c>
      <c r="F83" s="307"/>
      <c r="G83" s="308"/>
      <c r="H83" s="308"/>
      <c r="I83" s="308"/>
      <c r="J83" s="308"/>
      <c r="M83" s="260">
        <f t="shared" si="7"/>
        <v>0</v>
      </c>
      <c r="N83" s="204" t="s">
        <v>245</v>
      </c>
      <c r="O83" s="227">
        <f>+Adm!C85</f>
        <v>0</v>
      </c>
      <c r="P83" s="227">
        <f>+PresMpal!C85</f>
        <v>0</v>
      </c>
      <c r="Q83" s="227">
        <f>+'Pro civil'!C85</f>
        <v>0</v>
      </c>
      <c r="R83" s="227">
        <f>+'C social'!C85</f>
        <v>0</v>
      </c>
      <c r="S83" s="227">
        <f>+Trasp!C85</f>
        <v>0</v>
      </c>
      <c r="T83" s="227">
        <f>+Turismo!C85</f>
        <v>0</v>
      </c>
      <c r="V83" s="260">
        <f>+'Gastos R33'!C86</f>
        <v>0</v>
      </c>
      <c r="X83" s="227">
        <f t="shared" si="4"/>
        <v>0</v>
      </c>
    </row>
    <row r="84" spans="1:24" x14ac:dyDescent="0.2">
      <c r="A84" s="14" t="s">
        <v>247</v>
      </c>
      <c r="B84" s="15" t="s">
        <v>248</v>
      </c>
      <c r="C84" s="421">
        <v>150000</v>
      </c>
      <c r="D84" s="421"/>
      <c r="E84" s="294">
        <f t="shared" si="6"/>
        <v>0.17638953413160416</v>
      </c>
      <c r="F84" s="307"/>
      <c r="G84" s="308"/>
      <c r="H84" s="308"/>
      <c r="I84" s="308"/>
      <c r="J84" s="308"/>
      <c r="M84" s="260">
        <f t="shared" si="7"/>
        <v>200000</v>
      </c>
      <c r="N84" s="204" t="s">
        <v>247</v>
      </c>
      <c r="O84" s="227">
        <f>+Adm!C86</f>
        <v>200000</v>
      </c>
      <c r="P84" s="227">
        <f>+PresMpal!C86</f>
        <v>0</v>
      </c>
      <c r="Q84" s="227">
        <f>+'Pro civil'!C86</f>
        <v>0</v>
      </c>
      <c r="R84" s="227">
        <f>+'C social'!C86</f>
        <v>0</v>
      </c>
      <c r="S84" s="227">
        <f>+Trasp!C86</f>
        <v>0</v>
      </c>
      <c r="T84" s="227">
        <f>+Turismo!C86</f>
        <v>0</v>
      </c>
      <c r="V84" s="260">
        <f>+'Gastos R33'!C87</f>
        <v>0</v>
      </c>
      <c r="X84" s="227">
        <f t="shared" si="4"/>
        <v>200000</v>
      </c>
    </row>
    <row r="85" spans="1:24" x14ac:dyDescent="0.2">
      <c r="A85" s="14" t="s">
        <v>249</v>
      </c>
      <c r="B85" s="15" t="s">
        <v>250</v>
      </c>
      <c r="C85" s="421">
        <v>0</v>
      </c>
      <c r="D85" s="421"/>
      <c r="E85" s="294">
        <f t="shared" si="6"/>
        <v>0</v>
      </c>
      <c r="F85" s="307"/>
      <c r="G85" s="308"/>
      <c r="H85" s="308"/>
      <c r="I85" s="308"/>
      <c r="J85" s="308"/>
      <c r="M85" s="260">
        <f t="shared" si="7"/>
        <v>230000</v>
      </c>
      <c r="N85" s="204" t="s">
        <v>249</v>
      </c>
      <c r="O85" s="227">
        <f>+Adm!C87</f>
        <v>200000</v>
      </c>
      <c r="P85" s="227">
        <f>+PresMpal!C87</f>
        <v>0</v>
      </c>
      <c r="Q85" s="227">
        <f>+'Pro civil'!C87</f>
        <v>0</v>
      </c>
      <c r="R85" s="227">
        <f>+'C social'!C87</f>
        <v>0</v>
      </c>
      <c r="S85" s="227">
        <f>+Trasp!C87</f>
        <v>0</v>
      </c>
      <c r="T85" s="227">
        <f>+Turismo!C87</f>
        <v>0</v>
      </c>
      <c r="V85" s="260">
        <f>+'Gastos R33'!C88</f>
        <v>30000</v>
      </c>
      <c r="X85" s="227">
        <f t="shared" si="4"/>
        <v>200000</v>
      </c>
    </row>
    <row r="86" spans="1:24" x14ac:dyDescent="0.2">
      <c r="A86" s="14" t="s">
        <v>251</v>
      </c>
      <c r="B86" s="15" t="s">
        <v>252</v>
      </c>
      <c r="C86" s="421">
        <v>0</v>
      </c>
      <c r="D86" s="426"/>
      <c r="E86" s="294">
        <f t="shared" si="6"/>
        <v>0</v>
      </c>
      <c r="F86" s="307"/>
      <c r="G86" s="308"/>
      <c r="H86" s="308"/>
      <c r="I86" s="308"/>
      <c r="J86" s="308"/>
      <c r="M86" s="260">
        <f t="shared" si="7"/>
        <v>230000</v>
      </c>
      <c r="N86" s="204" t="s">
        <v>251</v>
      </c>
      <c r="O86" s="227">
        <f>+Adm!C88</f>
        <v>200000</v>
      </c>
      <c r="P86" s="227">
        <f>+PresMpal!C88</f>
        <v>0</v>
      </c>
      <c r="Q86" s="227">
        <f>+'Pro civil'!C88</f>
        <v>0</v>
      </c>
      <c r="R86" s="227">
        <f>+'C social'!C88</f>
        <v>0</v>
      </c>
      <c r="S86" s="227">
        <f>+Trasp!C88</f>
        <v>0</v>
      </c>
      <c r="T86" s="227">
        <f>+Turismo!C88</f>
        <v>0</v>
      </c>
      <c r="V86" s="260">
        <f>+'Gastos R33'!C89</f>
        <v>30000</v>
      </c>
      <c r="X86" s="227">
        <f t="shared" si="4"/>
        <v>200000</v>
      </c>
    </row>
    <row r="87" spans="1:24" x14ac:dyDescent="0.2">
      <c r="A87" s="14" t="s">
        <v>253</v>
      </c>
      <c r="B87" s="15" t="s">
        <v>254</v>
      </c>
      <c r="C87" s="421">
        <v>0</v>
      </c>
      <c r="D87" s="421"/>
      <c r="E87" s="294">
        <f t="shared" si="6"/>
        <v>0</v>
      </c>
      <c r="F87" s="307"/>
      <c r="G87" s="308"/>
      <c r="H87" s="308"/>
      <c r="I87" s="308"/>
      <c r="J87" s="308"/>
      <c r="M87" s="260">
        <f t="shared" si="7"/>
        <v>200000</v>
      </c>
      <c r="N87" s="204" t="s">
        <v>253</v>
      </c>
      <c r="O87" s="227">
        <f>+Adm!C89</f>
        <v>200000</v>
      </c>
      <c r="P87" s="227">
        <f>+PresMpal!C89</f>
        <v>0</v>
      </c>
      <c r="Q87" s="227">
        <f>+'Pro civil'!C89</f>
        <v>0</v>
      </c>
      <c r="R87" s="227">
        <f>+'C social'!C89</f>
        <v>0</v>
      </c>
      <c r="S87" s="227">
        <f>+Trasp!C89</f>
        <v>0</v>
      </c>
      <c r="T87" s="227">
        <f>+Turismo!C89</f>
        <v>0</v>
      </c>
      <c r="V87" s="260">
        <f>+'Gastos R33'!C90</f>
        <v>0</v>
      </c>
      <c r="X87" s="227">
        <f t="shared" si="4"/>
        <v>200000</v>
      </c>
    </row>
    <row r="88" spans="1:24" x14ac:dyDescent="0.2">
      <c r="A88" s="14" t="s">
        <v>255</v>
      </c>
      <c r="B88" s="15" t="s">
        <v>256</v>
      </c>
      <c r="C88" s="421"/>
      <c r="D88" s="421"/>
      <c r="E88" s="294">
        <f t="shared" si="6"/>
        <v>0</v>
      </c>
      <c r="F88" s="307"/>
      <c r="G88" s="308"/>
      <c r="H88" s="308"/>
      <c r="I88" s="308"/>
      <c r="J88" s="308"/>
      <c r="M88" s="260">
        <f t="shared" si="7"/>
        <v>0</v>
      </c>
      <c r="N88" s="204" t="s">
        <v>255</v>
      </c>
      <c r="O88" s="227">
        <f>+Adm!C90</f>
        <v>0</v>
      </c>
      <c r="P88" s="227">
        <f>+PresMpal!C90</f>
        <v>0</v>
      </c>
      <c r="Q88" s="227">
        <f>+'Pro civil'!C90</f>
        <v>0</v>
      </c>
      <c r="R88" s="227">
        <f>+'C social'!C90</f>
        <v>0</v>
      </c>
      <c r="S88" s="227">
        <f>+Trasp!C90</f>
        <v>0</v>
      </c>
      <c r="T88" s="227">
        <f>+Turismo!C90</f>
        <v>0</v>
      </c>
      <c r="V88" s="260">
        <f>+'Gastos R33'!C91</f>
        <v>0</v>
      </c>
      <c r="X88" s="227">
        <f t="shared" si="4"/>
        <v>0</v>
      </c>
    </row>
    <row r="89" spans="1:24" x14ac:dyDescent="0.2">
      <c r="A89" s="14" t="s">
        <v>257</v>
      </c>
      <c r="B89" s="15" t="s">
        <v>258</v>
      </c>
      <c r="C89" s="421">
        <f t="shared" si="5"/>
        <v>0</v>
      </c>
      <c r="D89" s="426"/>
      <c r="E89" s="294">
        <f t="shared" si="6"/>
        <v>0</v>
      </c>
      <c r="F89" s="307"/>
      <c r="G89" s="308"/>
      <c r="H89" s="308"/>
      <c r="I89" s="308"/>
      <c r="J89" s="308"/>
      <c r="M89" s="260">
        <f t="shared" si="7"/>
        <v>0</v>
      </c>
      <c r="N89" s="204" t="s">
        <v>257</v>
      </c>
      <c r="O89" s="227">
        <f>+Adm!C91</f>
        <v>0</v>
      </c>
      <c r="P89" s="227">
        <f>+PresMpal!C91</f>
        <v>0</v>
      </c>
      <c r="Q89" s="227">
        <f>+'Pro civil'!C91</f>
        <v>0</v>
      </c>
      <c r="R89" s="227">
        <f>+'C social'!C91</f>
        <v>0</v>
      </c>
      <c r="S89" s="227">
        <f>+Trasp!C91</f>
        <v>0</v>
      </c>
      <c r="T89" s="227">
        <f>+Turismo!C91</f>
        <v>0</v>
      </c>
      <c r="V89" s="260">
        <f>+'Gastos R33'!C92</f>
        <v>0</v>
      </c>
      <c r="X89" s="227">
        <f t="shared" si="4"/>
        <v>0</v>
      </c>
    </row>
    <row r="90" spans="1:24" x14ac:dyDescent="0.2">
      <c r="A90" s="14" t="s">
        <v>259</v>
      </c>
      <c r="B90" s="15" t="s">
        <v>260</v>
      </c>
      <c r="C90" s="421"/>
      <c r="D90" s="421"/>
      <c r="E90" s="294">
        <f t="shared" si="6"/>
        <v>0</v>
      </c>
      <c r="F90" s="307"/>
      <c r="G90" s="308"/>
      <c r="H90" s="308"/>
      <c r="I90" s="308"/>
      <c r="J90" s="308"/>
      <c r="M90" s="260">
        <f t="shared" si="7"/>
        <v>0</v>
      </c>
      <c r="N90" s="204" t="s">
        <v>259</v>
      </c>
      <c r="O90" s="227">
        <f>+Adm!C92</f>
        <v>0</v>
      </c>
      <c r="P90" s="227">
        <f>+PresMpal!C92</f>
        <v>0</v>
      </c>
      <c r="Q90" s="227">
        <f>+'Pro civil'!C92</f>
        <v>0</v>
      </c>
      <c r="R90" s="227">
        <f>+'C social'!C92</f>
        <v>0</v>
      </c>
      <c r="S90" s="227">
        <f>+Trasp!C92</f>
        <v>0</v>
      </c>
      <c r="T90" s="227">
        <f>+Turismo!C92</f>
        <v>0</v>
      </c>
      <c r="V90" s="260">
        <f>+'Gastos R33'!C93</f>
        <v>0</v>
      </c>
      <c r="X90" s="227">
        <f t="shared" si="4"/>
        <v>0</v>
      </c>
    </row>
    <row r="91" spans="1:24" x14ac:dyDescent="0.2">
      <c r="A91" s="14" t="s">
        <v>261</v>
      </c>
      <c r="B91" s="15" t="s">
        <v>262</v>
      </c>
      <c r="C91" s="421">
        <v>0</v>
      </c>
      <c r="D91" s="421"/>
      <c r="E91" s="294">
        <f t="shared" si="6"/>
        <v>0</v>
      </c>
      <c r="F91" s="307"/>
      <c r="G91" s="308"/>
      <c r="H91" s="308"/>
      <c r="I91" s="308"/>
      <c r="J91" s="308"/>
      <c r="M91" s="260">
        <f t="shared" si="7"/>
        <v>100000</v>
      </c>
      <c r="N91" s="204" t="s">
        <v>261</v>
      </c>
      <c r="O91" s="227">
        <f>+Adm!C93</f>
        <v>100000</v>
      </c>
      <c r="P91" s="227">
        <f>+PresMpal!C93</f>
        <v>0</v>
      </c>
      <c r="Q91" s="227">
        <f>+'Pro civil'!C93</f>
        <v>0</v>
      </c>
      <c r="R91" s="227">
        <f>+'C social'!C93</f>
        <v>0</v>
      </c>
      <c r="S91" s="227">
        <f>+Trasp!C93</f>
        <v>0</v>
      </c>
      <c r="T91" s="227">
        <f>+Turismo!C93</f>
        <v>0</v>
      </c>
      <c r="V91" s="260">
        <f>+'Gastos R33'!C94</f>
        <v>0</v>
      </c>
      <c r="X91" s="227">
        <f t="shared" si="4"/>
        <v>100000</v>
      </c>
    </row>
    <row r="92" spans="1:24" x14ac:dyDescent="0.2">
      <c r="A92" s="13" t="s">
        <v>263</v>
      </c>
      <c r="B92" s="25" t="s">
        <v>1651</v>
      </c>
      <c r="C92" s="386">
        <f>SUM(C93:C108)</f>
        <v>0</v>
      </c>
      <c r="D92" s="425"/>
      <c r="E92" s="317">
        <f t="shared" si="6"/>
        <v>0</v>
      </c>
      <c r="F92" s="307"/>
      <c r="G92" s="308"/>
      <c r="H92" s="308"/>
      <c r="I92" s="308"/>
      <c r="J92" s="308"/>
      <c r="M92" s="260">
        <f t="shared" si="7"/>
        <v>0</v>
      </c>
      <c r="N92" s="203" t="s">
        <v>263</v>
      </c>
      <c r="O92" s="227">
        <f>+Adm!C94</f>
        <v>0</v>
      </c>
      <c r="P92" s="227">
        <f>+PresMpal!C94</f>
        <v>0</v>
      </c>
      <c r="Q92" s="227">
        <f>+'Pro civil'!C94</f>
        <v>0</v>
      </c>
      <c r="R92" s="227">
        <f>+'C social'!C94</f>
        <v>0</v>
      </c>
      <c r="S92" s="227">
        <f>+Trasp!C94</f>
        <v>0</v>
      </c>
      <c r="T92" s="227">
        <f>+Turismo!C94</f>
        <v>0</v>
      </c>
      <c r="V92" s="260">
        <f>+'Gastos R33'!C95</f>
        <v>0</v>
      </c>
      <c r="X92" s="227">
        <f t="shared" si="4"/>
        <v>0</v>
      </c>
    </row>
    <row r="93" spans="1:24" ht="23.6" x14ac:dyDescent="0.2">
      <c r="A93" s="14" t="s">
        <v>264</v>
      </c>
      <c r="B93" s="15" t="s">
        <v>265</v>
      </c>
      <c r="C93" s="421"/>
      <c r="D93" s="421"/>
      <c r="E93" s="294">
        <f t="shared" si="6"/>
        <v>0</v>
      </c>
      <c r="F93" s="307"/>
      <c r="G93" s="308"/>
      <c r="H93" s="308"/>
      <c r="I93" s="308"/>
      <c r="J93" s="308"/>
      <c r="M93" s="260">
        <f t="shared" si="7"/>
        <v>0</v>
      </c>
      <c r="N93" s="204" t="s">
        <v>264</v>
      </c>
      <c r="O93" s="227">
        <f>+Adm!C95</f>
        <v>0</v>
      </c>
      <c r="P93" s="227">
        <f>+PresMpal!C95</f>
        <v>0</v>
      </c>
      <c r="Q93" s="227">
        <f>+'Pro civil'!C95</f>
        <v>0</v>
      </c>
      <c r="R93" s="227">
        <f>+'C social'!C95</f>
        <v>0</v>
      </c>
      <c r="S93" s="227">
        <f>+Trasp!C95</f>
        <v>0</v>
      </c>
      <c r="T93" s="227">
        <f>+Turismo!C95</f>
        <v>0</v>
      </c>
      <c r="V93" s="260">
        <f>+'Gastos R33'!C96</f>
        <v>0</v>
      </c>
      <c r="X93" s="227">
        <f t="shared" si="4"/>
        <v>0</v>
      </c>
    </row>
    <row r="94" spans="1:24" ht="23.6" x14ac:dyDescent="0.2">
      <c r="A94" s="14" t="s">
        <v>266</v>
      </c>
      <c r="B94" s="15" t="s">
        <v>267</v>
      </c>
      <c r="C94" s="421">
        <f t="shared" si="5"/>
        <v>0</v>
      </c>
      <c r="D94" s="421"/>
      <c r="E94" s="294">
        <f t="shared" si="6"/>
        <v>0</v>
      </c>
      <c r="F94" s="307"/>
      <c r="G94" s="308"/>
      <c r="H94" s="308"/>
      <c r="I94" s="308"/>
      <c r="J94" s="308"/>
      <c r="M94" s="260">
        <f t="shared" si="7"/>
        <v>0</v>
      </c>
      <c r="N94" s="204" t="s">
        <v>266</v>
      </c>
      <c r="O94" s="227">
        <f>+Adm!C96</f>
        <v>0</v>
      </c>
      <c r="P94" s="227">
        <f>+PresMpal!C96</f>
        <v>0</v>
      </c>
      <c r="Q94" s="227">
        <f>+'Pro civil'!C96</f>
        <v>0</v>
      </c>
      <c r="R94" s="227">
        <f>+'C social'!C96</f>
        <v>0</v>
      </c>
      <c r="S94" s="227">
        <f>+Trasp!C96</f>
        <v>0</v>
      </c>
      <c r="T94" s="227">
        <f>+Turismo!C96</f>
        <v>0</v>
      </c>
      <c r="V94" s="260">
        <f>+'Gastos R33'!C97</f>
        <v>0</v>
      </c>
      <c r="X94" s="227">
        <f t="shared" si="4"/>
        <v>0</v>
      </c>
    </row>
    <row r="95" spans="1:24" x14ac:dyDescent="0.2">
      <c r="A95" s="14" t="s">
        <v>268</v>
      </c>
      <c r="B95" s="15" t="s">
        <v>269</v>
      </c>
      <c r="C95" s="421"/>
      <c r="D95" s="426"/>
      <c r="E95" s="294">
        <f t="shared" si="6"/>
        <v>0</v>
      </c>
      <c r="F95" s="307"/>
      <c r="G95" s="308"/>
      <c r="H95" s="308"/>
      <c r="I95" s="308"/>
      <c r="J95" s="308"/>
      <c r="M95" s="260">
        <f t="shared" si="7"/>
        <v>0</v>
      </c>
      <c r="N95" s="204" t="s">
        <v>268</v>
      </c>
      <c r="O95" s="227">
        <f>+Adm!C97</f>
        <v>0</v>
      </c>
      <c r="P95" s="227">
        <f>+PresMpal!C97</f>
        <v>0</v>
      </c>
      <c r="Q95" s="227">
        <f>+'Pro civil'!C97</f>
        <v>0</v>
      </c>
      <c r="R95" s="227">
        <f>+'C social'!C97</f>
        <v>0</v>
      </c>
      <c r="S95" s="227">
        <f>+Trasp!C97</f>
        <v>0</v>
      </c>
      <c r="T95" s="227">
        <f>+Turismo!C97</f>
        <v>0</v>
      </c>
      <c r="V95" s="260">
        <f>+'Gastos R33'!C98</f>
        <v>0</v>
      </c>
      <c r="X95" s="227">
        <f t="shared" si="4"/>
        <v>0</v>
      </c>
    </row>
    <row r="96" spans="1:24" x14ac:dyDescent="0.2">
      <c r="A96" s="14" t="s">
        <v>270</v>
      </c>
      <c r="B96" s="15" t="s">
        <v>271</v>
      </c>
      <c r="C96" s="421">
        <f t="shared" si="5"/>
        <v>0</v>
      </c>
      <c r="D96" s="421"/>
      <c r="E96" s="294">
        <f t="shared" si="6"/>
        <v>0</v>
      </c>
      <c r="F96" s="307"/>
      <c r="G96" s="308"/>
      <c r="H96" s="308"/>
      <c r="I96" s="308"/>
      <c r="J96" s="308"/>
      <c r="M96" s="260">
        <f t="shared" si="7"/>
        <v>0</v>
      </c>
      <c r="N96" s="204" t="s">
        <v>270</v>
      </c>
      <c r="O96" s="227">
        <f>+Adm!C98</f>
        <v>0</v>
      </c>
      <c r="P96" s="227">
        <f>+PresMpal!C98</f>
        <v>0</v>
      </c>
      <c r="Q96" s="227">
        <f>+'Pro civil'!C98</f>
        <v>0</v>
      </c>
      <c r="R96" s="227">
        <f>+'C social'!C98</f>
        <v>0</v>
      </c>
      <c r="S96" s="227">
        <f>+Trasp!C98</f>
        <v>0</v>
      </c>
      <c r="T96" s="227">
        <f>+Turismo!C98</f>
        <v>0</v>
      </c>
      <c r="V96" s="260">
        <f>+'Gastos R33'!C99</f>
        <v>0</v>
      </c>
      <c r="X96" s="227">
        <f t="shared" si="4"/>
        <v>0</v>
      </c>
    </row>
    <row r="97" spans="1:24" x14ac:dyDescent="0.2">
      <c r="A97" s="14" t="s">
        <v>272</v>
      </c>
      <c r="B97" s="15" t="s">
        <v>273</v>
      </c>
      <c r="C97" s="421"/>
      <c r="D97" s="421"/>
      <c r="E97" s="294">
        <f t="shared" ref="E97:E128" si="8">+C97/$D$559*100</f>
        <v>0</v>
      </c>
      <c r="F97" s="307"/>
      <c r="G97" s="308"/>
      <c r="H97" s="308"/>
      <c r="I97" s="308"/>
      <c r="J97" s="308"/>
      <c r="M97" s="260">
        <f t="shared" si="7"/>
        <v>0</v>
      </c>
      <c r="N97" s="204" t="s">
        <v>272</v>
      </c>
      <c r="O97" s="227">
        <f>+Adm!C99</f>
        <v>0</v>
      </c>
      <c r="P97" s="227">
        <f>+PresMpal!C99</f>
        <v>0</v>
      </c>
      <c r="Q97" s="227">
        <f>+'Pro civil'!C99</f>
        <v>0</v>
      </c>
      <c r="R97" s="227">
        <f>+'C social'!C99</f>
        <v>0</v>
      </c>
      <c r="S97" s="227">
        <f>+Trasp!C99</f>
        <v>0</v>
      </c>
      <c r="T97" s="227">
        <f>+Turismo!C99</f>
        <v>0</v>
      </c>
      <c r="V97" s="260">
        <f>+'Gastos R33'!C100</f>
        <v>0</v>
      </c>
      <c r="X97" s="227">
        <f t="shared" si="4"/>
        <v>0</v>
      </c>
    </row>
    <row r="98" spans="1:24" x14ac:dyDescent="0.2">
      <c r="A98" s="14" t="s">
        <v>274</v>
      </c>
      <c r="B98" s="15" t="s">
        <v>275</v>
      </c>
      <c r="C98" s="421">
        <f t="shared" si="5"/>
        <v>0</v>
      </c>
      <c r="D98" s="421"/>
      <c r="E98" s="294">
        <f t="shared" si="8"/>
        <v>0</v>
      </c>
      <c r="F98" s="307"/>
      <c r="G98" s="308"/>
      <c r="H98" s="308"/>
      <c r="I98" s="308"/>
      <c r="J98" s="308"/>
      <c r="M98" s="260">
        <f t="shared" si="7"/>
        <v>0</v>
      </c>
      <c r="N98" s="204" t="s">
        <v>274</v>
      </c>
      <c r="O98" s="227">
        <f>+Adm!C100</f>
        <v>0</v>
      </c>
      <c r="P98" s="227">
        <f>+PresMpal!C100</f>
        <v>0</v>
      </c>
      <c r="Q98" s="227">
        <f>+'Pro civil'!C100</f>
        <v>0</v>
      </c>
      <c r="R98" s="227">
        <f>+'C social'!C100</f>
        <v>0</v>
      </c>
      <c r="S98" s="227">
        <f>+Trasp!C100</f>
        <v>0</v>
      </c>
      <c r="T98" s="227">
        <f>+Turismo!C100</f>
        <v>0</v>
      </c>
      <c r="V98" s="260">
        <f>+'Gastos R33'!C101</f>
        <v>0</v>
      </c>
      <c r="X98" s="227">
        <f t="shared" si="4"/>
        <v>0</v>
      </c>
    </row>
    <row r="99" spans="1:24" ht="23.6" x14ac:dyDescent="0.2">
      <c r="A99" s="14" t="s">
        <v>276</v>
      </c>
      <c r="B99" s="15" t="s">
        <v>277</v>
      </c>
      <c r="C99" s="421"/>
      <c r="D99" s="426"/>
      <c r="E99" s="294">
        <f t="shared" si="8"/>
        <v>0</v>
      </c>
      <c r="F99" s="307"/>
      <c r="G99" s="308"/>
      <c r="H99" s="308"/>
      <c r="I99" s="308"/>
      <c r="J99" s="308"/>
      <c r="M99" s="260">
        <f t="shared" si="7"/>
        <v>0</v>
      </c>
      <c r="N99" s="204" t="s">
        <v>276</v>
      </c>
      <c r="O99" s="227">
        <f>+Adm!C101</f>
        <v>0</v>
      </c>
      <c r="P99" s="227">
        <f>+PresMpal!C101</f>
        <v>0</v>
      </c>
      <c r="Q99" s="227">
        <f>+'Pro civil'!C101</f>
        <v>0</v>
      </c>
      <c r="R99" s="227">
        <f>+'C social'!C101</f>
        <v>0</v>
      </c>
      <c r="S99" s="227">
        <f>+Trasp!C101</f>
        <v>0</v>
      </c>
      <c r="T99" s="227">
        <f>+Turismo!C101</f>
        <v>0</v>
      </c>
      <c r="V99" s="260">
        <f>+'Gastos R33'!C102</f>
        <v>0</v>
      </c>
      <c r="X99" s="227">
        <f t="shared" si="4"/>
        <v>0</v>
      </c>
    </row>
    <row r="100" spans="1:24" ht="23.6" x14ac:dyDescent="0.2">
      <c r="A100" s="14" t="s">
        <v>278</v>
      </c>
      <c r="B100" s="15" t="s">
        <v>279</v>
      </c>
      <c r="C100" s="421">
        <f t="shared" si="5"/>
        <v>0</v>
      </c>
      <c r="D100" s="421"/>
      <c r="E100" s="294">
        <f t="shared" si="8"/>
        <v>0</v>
      </c>
      <c r="F100" s="307"/>
      <c r="G100" s="308"/>
      <c r="H100" s="308"/>
      <c r="I100" s="308"/>
      <c r="J100" s="308"/>
      <c r="M100" s="260">
        <f t="shared" si="7"/>
        <v>0</v>
      </c>
      <c r="N100" s="204" t="s">
        <v>278</v>
      </c>
      <c r="O100" s="227">
        <f>+Adm!C102</f>
        <v>0</v>
      </c>
      <c r="P100" s="227">
        <f>+PresMpal!C102</f>
        <v>0</v>
      </c>
      <c r="Q100" s="227">
        <f>+'Pro civil'!C102</f>
        <v>0</v>
      </c>
      <c r="R100" s="227">
        <f>+'C social'!C102</f>
        <v>0</v>
      </c>
      <c r="S100" s="227">
        <f>+Trasp!C102</f>
        <v>0</v>
      </c>
      <c r="T100" s="227">
        <f>+Turismo!C102</f>
        <v>0</v>
      </c>
      <c r="V100" s="260">
        <f>+'Gastos R33'!C103</f>
        <v>0</v>
      </c>
      <c r="X100" s="227">
        <f t="shared" si="4"/>
        <v>0</v>
      </c>
    </row>
    <row r="101" spans="1:24" ht="23.6" x14ac:dyDescent="0.2">
      <c r="A101" s="14" t="s">
        <v>280</v>
      </c>
      <c r="B101" s="15" t="s">
        <v>281</v>
      </c>
      <c r="C101" s="421"/>
      <c r="D101" s="421"/>
      <c r="E101" s="294">
        <f t="shared" si="8"/>
        <v>0</v>
      </c>
      <c r="F101" s="307"/>
      <c r="G101" s="308"/>
      <c r="H101" s="308"/>
      <c r="I101" s="308"/>
      <c r="J101" s="308"/>
      <c r="M101" s="260">
        <f t="shared" si="7"/>
        <v>0</v>
      </c>
      <c r="N101" s="204" t="s">
        <v>280</v>
      </c>
      <c r="O101" s="227">
        <f>+Adm!C103</f>
        <v>0</v>
      </c>
      <c r="P101" s="227">
        <f>+PresMpal!C103</f>
        <v>0</v>
      </c>
      <c r="Q101" s="227">
        <f>+'Pro civil'!C103</f>
        <v>0</v>
      </c>
      <c r="R101" s="227">
        <f>+'C social'!C103</f>
        <v>0</v>
      </c>
      <c r="S101" s="227">
        <f>+Trasp!C103</f>
        <v>0</v>
      </c>
      <c r="T101" s="227">
        <f>+Turismo!C103</f>
        <v>0</v>
      </c>
      <c r="V101" s="260">
        <f>+'Gastos R33'!C104</f>
        <v>0</v>
      </c>
      <c r="X101" s="227">
        <f t="shared" si="4"/>
        <v>0</v>
      </c>
    </row>
    <row r="102" spans="1:24" ht="23.6" x14ac:dyDescent="0.2">
      <c r="A102" s="14" t="s">
        <v>282</v>
      </c>
      <c r="B102" s="15" t="s">
        <v>283</v>
      </c>
      <c r="C102" s="421">
        <f t="shared" si="5"/>
        <v>0</v>
      </c>
      <c r="D102" s="421"/>
      <c r="E102" s="294">
        <f t="shared" si="8"/>
        <v>0</v>
      </c>
      <c r="F102" s="307"/>
      <c r="G102" s="308"/>
      <c r="H102" s="308"/>
      <c r="I102" s="308"/>
      <c r="J102" s="308"/>
      <c r="M102" s="260">
        <f t="shared" si="7"/>
        <v>0</v>
      </c>
      <c r="N102" s="204" t="s">
        <v>282</v>
      </c>
      <c r="O102" s="227">
        <f>+Adm!C104</f>
        <v>0</v>
      </c>
      <c r="P102" s="227">
        <f>+PresMpal!C104</f>
        <v>0</v>
      </c>
      <c r="Q102" s="227">
        <f>+'Pro civil'!C104</f>
        <v>0</v>
      </c>
      <c r="R102" s="227">
        <f>+'C social'!C104</f>
        <v>0</v>
      </c>
      <c r="S102" s="227">
        <f>+Trasp!C104</f>
        <v>0</v>
      </c>
      <c r="T102" s="227">
        <f>+Turismo!C104</f>
        <v>0</v>
      </c>
      <c r="V102" s="260">
        <f>+'Gastos R33'!C105</f>
        <v>0</v>
      </c>
      <c r="X102" s="227">
        <f t="shared" si="4"/>
        <v>0</v>
      </c>
    </row>
    <row r="103" spans="1:24" ht="23.6" x14ac:dyDescent="0.2">
      <c r="A103" s="14" t="s">
        <v>284</v>
      </c>
      <c r="B103" s="15" t="s">
        <v>285</v>
      </c>
      <c r="C103" s="421"/>
      <c r="D103" s="421"/>
      <c r="E103" s="294">
        <f t="shared" si="8"/>
        <v>0</v>
      </c>
      <c r="F103" s="307"/>
      <c r="G103" s="308"/>
      <c r="H103" s="308"/>
      <c r="I103" s="308"/>
      <c r="J103" s="308"/>
      <c r="M103" s="260">
        <f t="shared" si="7"/>
        <v>0</v>
      </c>
      <c r="N103" s="204" t="s">
        <v>284</v>
      </c>
      <c r="O103" s="227">
        <f>+Adm!C105</f>
        <v>0</v>
      </c>
      <c r="P103" s="227">
        <f>+PresMpal!C105</f>
        <v>0</v>
      </c>
      <c r="Q103" s="227">
        <f>+'Pro civil'!C105</f>
        <v>0</v>
      </c>
      <c r="R103" s="227">
        <f>+'C social'!C105</f>
        <v>0</v>
      </c>
      <c r="S103" s="227">
        <f>+Trasp!C105</f>
        <v>0</v>
      </c>
      <c r="T103" s="227">
        <f>+Turismo!C105</f>
        <v>0</v>
      </c>
      <c r="V103" s="260">
        <f>+'Gastos R33'!C106</f>
        <v>0</v>
      </c>
      <c r="X103" s="227">
        <f t="shared" si="4"/>
        <v>0</v>
      </c>
    </row>
    <row r="104" spans="1:24" ht="23.6" x14ac:dyDescent="0.2">
      <c r="A104" s="14" t="s">
        <v>286</v>
      </c>
      <c r="B104" s="15" t="s">
        <v>287</v>
      </c>
      <c r="C104" s="421">
        <f t="shared" si="5"/>
        <v>0</v>
      </c>
      <c r="D104" s="421"/>
      <c r="E104" s="294">
        <f t="shared" si="8"/>
        <v>0</v>
      </c>
      <c r="F104" s="307"/>
      <c r="G104" s="308"/>
      <c r="H104" s="308"/>
      <c r="I104" s="308"/>
      <c r="J104" s="308"/>
      <c r="M104" s="260">
        <f t="shared" si="7"/>
        <v>0</v>
      </c>
      <c r="N104" s="204" t="s">
        <v>286</v>
      </c>
      <c r="O104" s="227">
        <f>+Adm!C106</f>
        <v>0</v>
      </c>
      <c r="P104" s="227">
        <f>+PresMpal!C106</f>
        <v>0</v>
      </c>
      <c r="Q104" s="227">
        <f>+'Pro civil'!C106</f>
        <v>0</v>
      </c>
      <c r="R104" s="227">
        <f>+'C social'!C106</f>
        <v>0</v>
      </c>
      <c r="S104" s="227">
        <f>+Trasp!C106</f>
        <v>0</v>
      </c>
      <c r="T104" s="227">
        <f>+Turismo!C106</f>
        <v>0</v>
      </c>
      <c r="V104" s="260">
        <f>+'Gastos R33'!C107</f>
        <v>0</v>
      </c>
      <c r="X104" s="227">
        <f t="shared" ref="X104:X167" si="9">+O104-P104-Q104-R104-S104-T104</f>
        <v>0</v>
      </c>
    </row>
    <row r="105" spans="1:24" x14ac:dyDescent="0.2">
      <c r="A105" s="14" t="s">
        <v>288</v>
      </c>
      <c r="B105" s="15" t="s">
        <v>289</v>
      </c>
      <c r="C105" s="421"/>
      <c r="D105" s="421"/>
      <c r="E105" s="294">
        <f t="shared" si="8"/>
        <v>0</v>
      </c>
      <c r="F105" s="307"/>
      <c r="G105" s="308"/>
      <c r="H105" s="308"/>
      <c r="I105" s="308"/>
      <c r="J105" s="308"/>
      <c r="M105" s="260">
        <f t="shared" si="7"/>
        <v>0</v>
      </c>
      <c r="N105" s="204" t="s">
        <v>288</v>
      </c>
      <c r="O105" s="227">
        <f>+Adm!C107</f>
        <v>0</v>
      </c>
      <c r="P105" s="227">
        <f>+PresMpal!C107</f>
        <v>0</v>
      </c>
      <c r="Q105" s="227">
        <f>+'Pro civil'!C107</f>
        <v>0</v>
      </c>
      <c r="R105" s="227">
        <f>+'C social'!C107</f>
        <v>0</v>
      </c>
      <c r="S105" s="227">
        <f>+Trasp!C107</f>
        <v>0</v>
      </c>
      <c r="T105" s="227">
        <f>+Turismo!C107</f>
        <v>0</v>
      </c>
      <c r="V105" s="260">
        <f>+'Gastos R33'!C108</f>
        <v>0</v>
      </c>
      <c r="X105" s="227">
        <f t="shared" si="9"/>
        <v>0</v>
      </c>
    </row>
    <row r="106" spans="1:24" x14ac:dyDescent="0.2">
      <c r="A106" s="14" t="s">
        <v>290</v>
      </c>
      <c r="B106" s="15" t="s">
        <v>291</v>
      </c>
      <c r="C106" s="421">
        <f t="shared" si="5"/>
        <v>0</v>
      </c>
      <c r="D106" s="421"/>
      <c r="E106" s="294">
        <f t="shared" si="8"/>
        <v>0</v>
      </c>
      <c r="F106" s="307"/>
      <c r="G106" s="308"/>
      <c r="H106" s="308"/>
      <c r="I106" s="308"/>
      <c r="J106" s="308"/>
      <c r="M106" s="260">
        <f t="shared" si="7"/>
        <v>0</v>
      </c>
      <c r="N106" s="204" t="s">
        <v>290</v>
      </c>
      <c r="O106" s="227">
        <f>+Adm!C108</f>
        <v>0</v>
      </c>
      <c r="P106" s="227">
        <f>+PresMpal!C108</f>
        <v>0</v>
      </c>
      <c r="Q106" s="227">
        <f>+'Pro civil'!C108</f>
        <v>0</v>
      </c>
      <c r="R106" s="227">
        <f>+'C social'!C108</f>
        <v>0</v>
      </c>
      <c r="S106" s="227">
        <f>+Trasp!C108</f>
        <v>0</v>
      </c>
      <c r="T106" s="227">
        <f>+Turismo!C108</f>
        <v>0</v>
      </c>
      <c r="V106" s="260">
        <f>+'Gastos R33'!C109</f>
        <v>0</v>
      </c>
      <c r="X106" s="227">
        <f t="shared" si="9"/>
        <v>0</v>
      </c>
    </row>
    <row r="107" spans="1:24" x14ac:dyDescent="0.2">
      <c r="A107" s="14" t="s">
        <v>296</v>
      </c>
      <c r="B107" s="15" t="s">
        <v>297</v>
      </c>
      <c r="C107" s="421"/>
      <c r="D107" s="421"/>
      <c r="E107" s="294">
        <f t="shared" si="8"/>
        <v>0</v>
      </c>
      <c r="F107" s="307"/>
      <c r="G107" s="308"/>
      <c r="H107" s="308"/>
      <c r="I107" s="308"/>
      <c r="J107" s="308"/>
      <c r="M107" s="260">
        <f t="shared" si="7"/>
        <v>0</v>
      </c>
      <c r="N107" s="204" t="s">
        <v>296</v>
      </c>
      <c r="O107" s="227">
        <f>+Adm!C109</f>
        <v>0</v>
      </c>
      <c r="P107" s="227">
        <f>+PresMpal!C109</f>
        <v>0</v>
      </c>
      <c r="Q107" s="227">
        <f>+'Pro civil'!C109</f>
        <v>0</v>
      </c>
      <c r="R107" s="227">
        <f>+'C social'!C109</f>
        <v>0</v>
      </c>
      <c r="S107" s="227">
        <f>+Trasp!C109</f>
        <v>0</v>
      </c>
      <c r="T107" s="227">
        <f>+Turismo!C109</f>
        <v>0</v>
      </c>
      <c r="V107" s="260">
        <f>+'Gastos R33'!C110</f>
        <v>0</v>
      </c>
      <c r="X107" s="227">
        <f t="shared" si="9"/>
        <v>0</v>
      </c>
    </row>
    <row r="108" spans="1:24" x14ac:dyDescent="0.2">
      <c r="A108" s="14" t="s">
        <v>298</v>
      </c>
      <c r="B108" s="15" t="s">
        <v>299</v>
      </c>
      <c r="C108" s="421">
        <f t="shared" ref="C108:C163" si="10">+M108</f>
        <v>0</v>
      </c>
      <c r="D108" s="421"/>
      <c r="E108" s="294">
        <f t="shared" si="8"/>
        <v>0</v>
      </c>
      <c r="F108" s="307"/>
      <c r="G108" s="308"/>
      <c r="H108" s="308"/>
      <c r="I108" s="308"/>
      <c r="J108" s="308"/>
      <c r="M108" s="260">
        <f t="shared" si="7"/>
        <v>0</v>
      </c>
      <c r="N108" s="204" t="s">
        <v>298</v>
      </c>
      <c r="O108" s="227">
        <f>+Adm!C110</f>
        <v>0</v>
      </c>
      <c r="P108" s="227">
        <f>+PresMpal!C110</f>
        <v>0</v>
      </c>
      <c r="Q108" s="227">
        <f>+'Pro civil'!C110</f>
        <v>0</v>
      </c>
      <c r="R108" s="227">
        <f>+'C social'!C110</f>
        <v>0</v>
      </c>
      <c r="S108" s="227">
        <f>+Trasp!C110</f>
        <v>0</v>
      </c>
      <c r="T108" s="227">
        <f>+Turismo!C110</f>
        <v>0</v>
      </c>
      <c r="V108" s="260">
        <f>+'Gastos R33'!C111</f>
        <v>0</v>
      </c>
      <c r="X108" s="227">
        <f t="shared" si="9"/>
        <v>0</v>
      </c>
    </row>
    <row r="109" spans="1:24" x14ac:dyDescent="0.2">
      <c r="A109" s="13" t="s">
        <v>300</v>
      </c>
      <c r="B109" s="25" t="s">
        <v>301</v>
      </c>
      <c r="C109" s="386">
        <f>SUM(C110:C127)</f>
        <v>870000</v>
      </c>
      <c r="D109" s="425"/>
      <c r="E109" s="317">
        <f t="shared" si="8"/>
        <v>1.0230592979633042</v>
      </c>
      <c r="F109" s="307"/>
      <c r="G109" s="308"/>
      <c r="H109" s="308"/>
      <c r="I109" s="308"/>
      <c r="J109" s="308"/>
      <c r="M109" s="260">
        <f t="shared" si="7"/>
        <v>0</v>
      </c>
      <c r="N109" s="203" t="s">
        <v>300</v>
      </c>
      <c r="O109" s="227">
        <f>+Adm!C111</f>
        <v>0</v>
      </c>
      <c r="P109" s="227">
        <f>+PresMpal!C111</f>
        <v>0</v>
      </c>
      <c r="Q109" s="227">
        <f>+'Pro civil'!C111</f>
        <v>0</v>
      </c>
      <c r="R109" s="227">
        <f>+'C social'!C111</f>
        <v>0</v>
      </c>
      <c r="S109" s="227">
        <f>+Trasp!C111</f>
        <v>0</v>
      </c>
      <c r="T109" s="227">
        <f>+Turismo!C111</f>
        <v>0</v>
      </c>
      <c r="V109" s="260">
        <f>+'Gastos R33'!C112</f>
        <v>0</v>
      </c>
      <c r="X109" s="227">
        <f t="shared" si="9"/>
        <v>0</v>
      </c>
    </row>
    <row r="110" spans="1:24" x14ac:dyDescent="0.2">
      <c r="A110" s="14" t="s">
        <v>302</v>
      </c>
      <c r="B110" s="15" t="s">
        <v>303</v>
      </c>
      <c r="C110" s="421"/>
      <c r="D110" s="426"/>
      <c r="E110" s="294">
        <f t="shared" si="8"/>
        <v>0</v>
      </c>
      <c r="F110" s="307"/>
      <c r="G110" s="308"/>
      <c r="H110" s="308"/>
      <c r="I110" s="308"/>
      <c r="J110" s="308"/>
      <c r="M110" s="260">
        <f t="shared" si="7"/>
        <v>0</v>
      </c>
      <c r="N110" s="204" t="s">
        <v>302</v>
      </c>
      <c r="O110" s="227">
        <f>+Adm!C112</f>
        <v>0</v>
      </c>
      <c r="P110" s="227">
        <f>+PresMpal!C112</f>
        <v>0</v>
      </c>
      <c r="Q110" s="227">
        <f>+'Pro civil'!C112</f>
        <v>0</v>
      </c>
      <c r="R110" s="227">
        <f>+'C social'!C112</f>
        <v>0</v>
      </c>
      <c r="S110" s="227">
        <f>+Trasp!C112</f>
        <v>0</v>
      </c>
      <c r="T110" s="227">
        <f>+Turismo!C112</f>
        <v>0</v>
      </c>
      <c r="V110" s="260">
        <f>+'Gastos R33'!C113</f>
        <v>0</v>
      </c>
      <c r="X110" s="227">
        <f t="shared" si="9"/>
        <v>0</v>
      </c>
    </row>
    <row r="111" spans="1:24" x14ac:dyDescent="0.2">
      <c r="A111" s="14" t="s">
        <v>304</v>
      </c>
      <c r="B111" s="15" t="s">
        <v>305</v>
      </c>
      <c r="C111" s="421">
        <v>10000</v>
      </c>
      <c r="D111" s="421"/>
      <c r="E111" s="294">
        <f t="shared" si="8"/>
        <v>1.1759302275440277E-2</v>
      </c>
      <c r="F111" s="307"/>
      <c r="G111" s="308"/>
      <c r="H111" s="308"/>
      <c r="I111" s="308"/>
      <c r="J111" s="308"/>
      <c r="M111" s="260">
        <f t="shared" si="7"/>
        <v>200000</v>
      </c>
      <c r="N111" s="204" t="s">
        <v>304</v>
      </c>
      <c r="O111" s="227">
        <f>+Adm!C113</f>
        <v>200000</v>
      </c>
      <c r="P111" s="227">
        <f>+PresMpal!C113</f>
        <v>0</v>
      </c>
      <c r="Q111" s="227">
        <f>+'Pro civil'!C113</f>
        <v>0</v>
      </c>
      <c r="R111" s="227">
        <f>+'C social'!C113</f>
        <v>0</v>
      </c>
      <c r="S111" s="227">
        <f>+Trasp!C113</f>
        <v>0</v>
      </c>
      <c r="T111" s="227">
        <f>+Turismo!C113</f>
        <v>0</v>
      </c>
      <c r="V111" s="260">
        <f>+'Gastos R33'!C114</f>
        <v>0</v>
      </c>
      <c r="X111" s="227">
        <f t="shared" si="9"/>
        <v>200000</v>
      </c>
    </row>
    <row r="112" spans="1:24" x14ac:dyDescent="0.2">
      <c r="A112" s="14" t="s">
        <v>306</v>
      </c>
      <c r="B112" s="15" t="s">
        <v>307</v>
      </c>
      <c r="C112" s="421"/>
      <c r="D112" s="421"/>
      <c r="E112" s="294">
        <f t="shared" si="8"/>
        <v>0</v>
      </c>
      <c r="F112" s="307"/>
      <c r="G112" s="308"/>
      <c r="H112" s="308"/>
      <c r="I112" s="308"/>
      <c r="J112" s="308"/>
      <c r="M112" s="260">
        <f t="shared" si="7"/>
        <v>0</v>
      </c>
      <c r="N112" s="204" t="s">
        <v>306</v>
      </c>
      <c r="O112" s="227">
        <f>+Adm!C114</f>
        <v>0</v>
      </c>
      <c r="P112" s="227">
        <f>+PresMpal!C114</f>
        <v>0</v>
      </c>
      <c r="Q112" s="227">
        <f>+'Pro civil'!C114</f>
        <v>0</v>
      </c>
      <c r="R112" s="227">
        <f>+'C social'!C114</f>
        <v>0</v>
      </c>
      <c r="S112" s="227">
        <f>+Trasp!C114</f>
        <v>0</v>
      </c>
      <c r="T112" s="227">
        <f>+Turismo!C114</f>
        <v>0</v>
      </c>
      <c r="V112" s="260">
        <f>+'Gastos R33'!C115</f>
        <v>0</v>
      </c>
      <c r="X112" s="227">
        <f t="shared" si="9"/>
        <v>0</v>
      </c>
    </row>
    <row r="113" spans="1:24" x14ac:dyDescent="0.2">
      <c r="A113" s="14" t="s">
        <v>308</v>
      </c>
      <c r="B113" s="15" t="s">
        <v>309</v>
      </c>
      <c r="C113" s="421">
        <v>5000</v>
      </c>
      <c r="D113" s="421"/>
      <c r="E113" s="294">
        <f t="shared" si="8"/>
        <v>5.8796511377201387E-3</v>
      </c>
      <c r="F113" s="307"/>
      <c r="G113" s="308"/>
      <c r="H113" s="308"/>
      <c r="I113" s="308"/>
      <c r="J113" s="308"/>
      <c r="M113" s="260">
        <f t="shared" si="7"/>
        <v>200000</v>
      </c>
      <c r="N113" s="204" t="s">
        <v>308</v>
      </c>
      <c r="O113" s="227">
        <f>+Adm!C115</f>
        <v>200000</v>
      </c>
      <c r="P113" s="227">
        <f>+PresMpal!C115</f>
        <v>0</v>
      </c>
      <c r="Q113" s="227">
        <f>+'Pro civil'!C115</f>
        <v>0</v>
      </c>
      <c r="R113" s="227">
        <f>+'C social'!C115</f>
        <v>0</v>
      </c>
      <c r="S113" s="227">
        <f>+Trasp!C115</f>
        <v>0</v>
      </c>
      <c r="T113" s="227">
        <f>+Turismo!C115</f>
        <v>0</v>
      </c>
      <c r="V113" s="260">
        <f>+'Gastos R33'!C116</f>
        <v>0</v>
      </c>
      <c r="X113" s="227">
        <f t="shared" si="9"/>
        <v>200000</v>
      </c>
    </row>
    <row r="114" spans="1:24" x14ac:dyDescent="0.2">
      <c r="A114" s="14" t="s">
        <v>310</v>
      </c>
      <c r="B114" s="15" t="s">
        <v>311</v>
      </c>
      <c r="C114" s="421"/>
      <c r="D114" s="421"/>
      <c r="E114" s="294">
        <f t="shared" si="8"/>
        <v>0</v>
      </c>
      <c r="F114" s="307"/>
      <c r="G114" s="308"/>
      <c r="H114" s="308"/>
      <c r="I114" s="308"/>
      <c r="J114" s="308"/>
      <c r="M114" s="260">
        <f t="shared" si="7"/>
        <v>0</v>
      </c>
      <c r="N114" s="204" t="s">
        <v>310</v>
      </c>
      <c r="O114" s="227">
        <f>+Adm!C116</f>
        <v>0</v>
      </c>
      <c r="P114" s="227">
        <f>+PresMpal!C116</f>
        <v>0</v>
      </c>
      <c r="Q114" s="227">
        <f>+'Pro civil'!C116</f>
        <v>0</v>
      </c>
      <c r="R114" s="227">
        <f>+'C social'!C116</f>
        <v>0</v>
      </c>
      <c r="S114" s="227">
        <f>+Trasp!C116</f>
        <v>0</v>
      </c>
      <c r="T114" s="227">
        <f>+Turismo!C116</f>
        <v>0</v>
      </c>
      <c r="V114" s="260">
        <f>+'Gastos R33'!C117</f>
        <v>0</v>
      </c>
      <c r="X114" s="227">
        <f t="shared" si="9"/>
        <v>0</v>
      </c>
    </row>
    <row r="115" spans="1:24" x14ac:dyDescent="0.2">
      <c r="A115" s="14" t="s">
        <v>312</v>
      </c>
      <c r="B115" s="15" t="s">
        <v>313</v>
      </c>
      <c r="C115" s="421">
        <v>5000</v>
      </c>
      <c r="D115" s="421"/>
      <c r="E115" s="294">
        <f t="shared" si="8"/>
        <v>5.8796511377201387E-3</v>
      </c>
      <c r="F115" s="307"/>
      <c r="G115" s="308"/>
      <c r="H115" s="308"/>
      <c r="I115" s="308"/>
      <c r="J115" s="308"/>
      <c r="M115" s="260">
        <f t="shared" si="7"/>
        <v>200000</v>
      </c>
      <c r="N115" s="204" t="s">
        <v>312</v>
      </c>
      <c r="O115" s="227">
        <f>+Adm!C117</f>
        <v>200000</v>
      </c>
      <c r="P115" s="227">
        <f>+PresMpal!C117</f>
        <v>0</v>
      </c>
      <c r="Q115" s="227">
        <f>+'Pro civil'!C117</f>
        <v>0</v>
      </c>
      <c r="R115" s="227">
        <f>+'C social'!C117</f>
        <v>0</v>
      </c>
      <c r="S115" s="227">
        <f>+Trasp!C117</f>
        <v>0</v>
      </c>
      <c r="T115" s="227">
        <f>+Turismo!C117</f>
        <v>0</v>
      </c>
      <c r="V115" s="260">
        <f>+'Gastos R33'!C118</f>
        <v>0</v>
      </c>
      <c r="X115" s="227">
        <f t="shared" si="9"/>
        <v>200000</v>
      </c>
    </row>
    <row r="116" spans="1:24" x14ac:dyDescent="0.2">
      <c r="A116" s="14" t="s">
        <v>314</v>
      </c>
      <c r="B116" s="15" t="s">
        <v>315</v>
      </c>
      <c r="C116" s="421"/>
      <c r="D116" s="421"/>
      <c r="E116" s="294">
        <f t="shared" si="8"/>
        <v>0</v>
      </c>
      <c r="F116" s="307"/>
      <c r="G116" s="308"/>
      <c r="H116" s="308"/>
      <c r="I116" s="308"/>
      <c r="J116" s="308"/>
      <c r="M116" s="260">
        <f t="shared" si="7"/>
        <v>0</v>
      </c>
      <c r="N116" s="204" t="s">
        <v>314</v>
      </c>
      <c r="O116" s="227">
        <f>+Adm!C118</f>
        <v>0</v>
      </c>
      <c r="P116" s="227">
        <f>+PresMpal!C118</f>
        <v>0</v>
      </c>
      <c r="Q116" s="227">
        <f>+'Pro civil'!C118</f>
        <v>0</v>
      </c>
      <c r="R116" s="227">
        <f>+'C social'!C118</f>
        <v>0</v>
      </c>
      <c r="S116" s="227">
        <f>+Trasp!C118</f>
        <v>0</v>
      </c>
      <c r="T116" s="227">
        <f>+Turismo!C118</f>
        <v>0</v>
      </c>
      <c r="V116" s="260">
        <f>+'Gastos R33'!C119</f>
        <v>0</v>
      </c>
      <c r="X116" s="227">
        <f t="shared" si="9"/>
        <v>0</v>
      </c>
    </row>
    <row r="117" spans="1:24" x14ac:dyDescent="0.2">
      <c r="A117" s="14" t="s">
        <v>316</v>
      </c>
      <c r="B117" s="15" t="s">
        <v>317</v>
      </c>
      <c r="C117" s="421">
        <v>0</v>
      </c>
      <c r="D117" s="421"/>
      <c r="E117" s="294">
        <f t="shared" si="8"/>
        <v>0</v>
      </c>
      <c r="F117" s="307"/>
      <c r="G117" s="308"/>
      <c r="H117" s="308"/>
      <c r="I117" s="308"/>
      <c r="J117" s="308"/>
      <c r="M117" s="260">
        <f t="shared" si="7"/>
        <v>200000</v>
      </c>
      <c r="N117" s="204" t="s">
        <v>316</v>
      </c>
      <c r="O117" s="227">
        <f>+Adm!C119</f>
        <v>200000</v>
      </c>
      <c r="P117" s="227">
        <f>+PresMpal!C119</f>
        <v>0</v>
      </c>
      <c r="Q117" s="227">
        <f>+'Pro civil'!C119</f>
        <v>0</v>
      </c>
      <c r="R117" s="227">
        <f>+'C social'!C119</f>
        <v>0</v>
      </c>
      <c r="S117" s="227">
        <f>+Trasp!C119</f>
        <v>0</v>
      </c>
      <c r="T117" s="227">
        <f>+Turismo!C119</f>
        <v>0</v>
      </c>
      <c r="V117" s="260">
        <f>+'Gastos R33'!C120</f>
        <v>0</v>
      </c>
      <c r="X117" s="227">
        <f t="shared" si="9"/>
        <v>200000</v>
      </c>
    </row>
    <row r="118" spans="1:24" x14ac:dyDescent="0.2">
      <c r="A118" s="14" t="s">
        <v>318</v>
      </c>
      <c r="B118" s="15" t="s">
        <v>319</v>
      </c>
      <c r="C118" s="421"/>
      <c r="D118" s="421"/>
      <c r="E118" s="294">
        <f t="shared" si="8"/>
        <v>0</v>
      </c>
      <c r="F118" s="307"/>
      <c r="G118" s="308"/>
      <c r="H118" s="308"/>
      <c r="I118" s="308"/>
      <c r="J118" s="308"/>
      <c r="M118" s="260">
        <f t="shared" si="7"/>
        <v>0</v>
      </c>
      <c r="N118" s="204" t="s">
        <v>318</v>
      </c>
      <c r="O118" s="227">
        <f>+Adm!C120</f>
        <v>0</v>
      </c>
      <c r="P118" s="227">
        <f>+PresMpal!C120</f>
        <v>0</v>
      </c>
      <c r="Q118" s="227">
        <f>+'Pro civil'!C120</f>
        <v>0</v>
      </c>
      <c r="R118" s="227">
        <f>+'C social'!C120</f>
        <v>0</v>
      </c>
      <c r="S118" s="227">
        <f>+Trasp!C120</f>
        <v>0</v>
      </c>
      <c r="T118" s="227">
        <f>+Turismo!C120</f>
        <v>0</v>
      </c>
      <c r="V118" s="260">
        <f>+'Gastos R33'!C121</f>
        <v>0</v>
      </c>
      <c r="X118" s="227">
        <f t="shared" si="9"/>
        <v>0</v>
      </c>
    </row>
    <row r="119" spans="1:24" x14ac:dyDescent="0.2">
      <c r="A119" s="14" t="s">
        <v>320</v>
      </c>
      <c r="B119" s="15" t="s">
        <v>321</v>
      </c>
      <c r="C119" s="421">
        <v>0</v>
      </c>
      <c r="D119" s="421"/>
      <c r="E119" s="294">
        <f t="shared" si="8"/>
        <v>0</v>
      </c>
      <c r="F119" s="307"/>
      <c r="G119" s="308"/>
      <c r="H119" s="308"/>
      <c r="I119" s="308"/>
      <c r="J119" s="308"/>
      <c r="M119" s="260">
        <f t="shared" si="7"/>
        <v>200000</v>
      </c>
      <c r="N119" s="204" t="s">
        <v>320</v>
      </c>
      <c r="O119" s="227">
        <f>+Adm!C121</f>
        <v>200000</v>
      </c>
      <c r="P119" s="227">
        <f>+PresMpal!C121</f>
        <v>0</v>
      </c>
      <c r="Q119" s="227">
        <f>+'Pro civil'!C121</f>
        <v>0</v>
      </c>
      <c r="R119" s="227">
        <f>+'C social'!C121</f>
        <v>0</v>
      </c>
      <c r="S119" s="227">
        <f>+Trasp!C121</f>
        <v>0</v>
      </c>
      <c r="T119" s="227">
        <f>+Turismo!C121</f>
        <v>0</v>
      </c>
      <c r="V119" s="260">
        <f>+'Gastos R33'!C122</f>
        <v>0</v>
      </c>
      <c r="X119" s="227">
        <f t="shared" si="9"/>
        <v>200000</v>
      </c>
    </row>
    <row r="120" spans="1:24" x14ac:dyDescent="0.2">
      <c r="A120" s="14" t="s">
        <v>322</v>
      </c>
      <c r="B120" s="15" t="s">
        <v>323</v>
      </c>
      <c r="C120" s="421"/>
      <c r="D120" s="426"/>
      <c r="E120" s="294">
        <f t="shared" si="8"/>
        <v>0</v>
      </c>
      <c r="F120" s="307"/>
      <c r="G120" s="308"/>
      <c r="H120" s="308"/>
      <c r="I120" s="308"/>
      <c r="J120" s="308"/>
      <c r="M120" s="260">
        <f t="shared" si="7"/>
        <v>0</v>
      </c>
      <c r="N120" s="204" t="s">
        <v>322</v>
      </c>
      <c r="O120" s="227">
        <f>+Adm!C122</f>
        <v>0</v>
      </c>
      <c r="P120" s="227">
        <f>+PresMpal!C122</f>
        <v>0</v>
      </c>
      <c r="Q120" s="227">
        <f>+'Pro civil'!C122</f>
        <v>0</v>
      </c>
      <c r="R120" s="227">
        <f>+'C social'!C122</f>
        <v>0</v>
      </c>
      <c r="S120" s="227">
        <f>+Trasp!C122</f>
        <v>0</v>
      </c>
      <c r="T120" s="227">
        <f>+Turismo!C122</f>
        <v>0</v>
      </c>
      <c r="V120" s="260">
        <f>+'Gastos R33'!C123</f>
        <v>0</v>
      </c>
      <c r="X120" s="227">
        <f t="shared" si="9"/>
        <v>0</v>
      </c>
    </row>
    <row r="121" spans="1:24" x14ac:dyDescent="0.2">
      <c r="A121" s="14" t="s">
        <v>324</v>
      </c>
      <c r="B121" s="15" t="s">
        <v>325</v>
      </c>
      <c r="C121" s="421">
        <f t="shared" si="10"/>
        <v>410000</v>
      </c>
      <c r="D121" s="421"/>
      <c r="E121" s="294">
        <f t="shared" si="8"/>
        <v>0.48213139329305138</v>
      </c>
      <c r="F121" s="307"/>
      <c r="G121" s="308"/>
      <c r="H121" s="308"/>
      <c r="I121" s="308"/>
      <c r="J121" s="308"/>
      <c r="M121" s="260">
        <f t="shared" si="7"/>
        <v>410000</v>
      </c>
      <c r="N121" s="204" t="s">
        <v>324</v>
      </c>
      <c r="O121" s="227">
        <f>+Adm!C123</f>
        <v>410000</v>
      </c>
      <c r="P121" s="227">
        <f>+PresMpal!C123</f>
        <v>0</v>
      </c>
      <c r="Q121" s="227">
        <f>+'Pro civil'!C123</f>
        <v>0</v>
      </c>
      <c r="R121" s="227">
        <f>+'C social'!C123</f>
        <v>0</v>
      </c>
      <c r="S121" s="227">
        <f>+Trasp!C123</f>
        <v>0</v>
      </c>
      <c r="T121" s="227">
        <f>+Turismo!C123</f>
        <v>0</v>
      </c>
      <c r="V121" s="260">
        <f>+'Gastos R33'!C124</f>
        <v>0</v>
      </c>
      <c r="X121" s="227">
        <f t="shared" si="9"/>
        <v>410000</v>
      </c>
    </row>
    <row r="122" spans="1:24" x14ac:dyDescent="0.2">
      <c r="A122" s="14" t="s">
        <v>326</v>
      </c>
      <c r="B122" s="15" t="s">
        <v>327</v>
      </c>
      <c r="C122" s="421"/>
      <c r="D122" s="421"/>
      <c r="E122" s="294">
        <f t="shared" si="8"/>
        <v>0</v>
      </c>
      <c r="F122" s="307"/>
      <c r="G122" s="308"/>
      <c r="H122" s="308"/>
      <c r="I122" s="308"/>
      <c r="J122" s="308"/>
      <c r="M122" s="260">
        <f t="shared" si="7"/>
        <v>0</v>
      </c>
      <c r="N122" s="204" t="s">
        <v>326</v>
      </c>
      <c r="O122" s="227">
        <f>+Adm!C124</f>
        <v>0</v>
      </c>
      <c r="P122" s="227">
        <f>+PresMpal!C124</f>
        <v>0</v>
      </c>
      <c r="Q122" s="227">
        <f>+'Pro civil'!C124</f>
        <v>0</v>
      </c>
      <c r="R122" s="227">
        <f>+'C social'!C124</f>
        <v>0</v>
      </c>
      <c r="S122" s="227">
        <f>+Trasp!C124</f>
        <v>0</v>
      </c>
      <c r="T122" s="227">
        <f>+Turismo!C124</f>
        <v>0</v>
      </c>
      <c r="V122" s="260">
        <f>+'Gastos R33'!C125</f>
        <v>0</v>
      </c>
      <c r="X122" s="227">
        <f t="shared" si="9"/>
        <v>0</v>
      </c>
    </row>
    <row r="123" spans="1:24" x14ac:dyDescent="0.2">
      <c r="A123" s="14" t="s">
        <v>328</v>
      </c>
      <c r="B123" s="15" t="s">
        <v>329</v>
      </c>
      <c r="C123" s="421">
        <v>80000</v>
      </c>
      <c r="D123" s="421"/>
      <c r="E123" s="294">
        <f t="shared" si="8"/>
        <v>9.407441820352222E-2</v>
      </c>
      <c r="F123" s="307"/>
      <c r="G123" s="308"/>
      <c r="H123" s="308"/>
      <c r="I123" s="308"/>
      <c r="J123" s="308"/>
      <c r="M123" s="260">
        <f t="shared" si="7"/>
        <v>200000</v>
      </c>
      <c r="N123" s="204" t="s">
        <v>328</v>
      </c>
      <c r="O123" s="227">
        <f>+Adm!C125</f>
        <v>200000</v>
      </c>
      <c r="P123" s="227">
        <f>+PresMpal!C125</f>
        <v>0</v>
      </c>
      <c r="Q123" s="227">
        <f>+'Pro civil'!C125</f>
        <v>0</v>
      </c>
      <c r="R123" s="227">
        <f>+'C social'!C125</f>
        <v>0</v>
      </c>
      <c r="S123" s="227">
        <f>+Trasp!C125</f>
        <v>0</v>
      </c>
      <c r="T123" s="227">
        <f>+Turismo!C125</f>
        <v>0</v>
      </c>
      <c r="V123" s="260">
        <f>+'Gastos R33'!C126</f>
        <v>0</v>
      </c>
      <c r="X123" s="227">
        <f t="shared" si="9"/>
        <v>200000</v>
      </c>
    </row>
    <row r="124" spans="1:24" x14ac:dyDescent="0.2">
      <c r="A124" s="14" t="s">
        <v>330</v>
      </c>
      <c r="B124" s="15" t="s">
        <v>331</v>
      </c>
      <c r="C124" s="421"/>
      <c r="D124" s="421"/>
      <c r="E124" s="294">
        <f t="shared" si="8"/>
        <v>0</v>
      </c>
      <c r="F124" s="307"/>
      <c r="G124" s="308"/>
      <c r="H124" s="308"/>
      <c r="I124" s="308"/>
      <c r="J124" s="308"/>
      <c r="M124" s="260">
        <f t="shared" si="7"/>
        <v>0</v>
      </c>
      <c r="N124" s="204" t="s">
        <v>330</v>
      </c>
      <c r="O124" s="227">
        <f>+Adm!C126</f>
        <v>0</v>
      </c>
      <c r="P124" s="227">
        <f>+PresMpal!C126</f>
        <v>0</v>
      </c>
      <c r="Q124" s="227">
        <f>+'Pro civil'!C126</f>
        <v>0</v>
      </c>
      <c r="R124" s="227">
        <f>+'C social'!C126</f>
        <v>0</v>
      </c>
      <c r="S124" s="227">
        <f>+Trasp!C126</f>
        <v>0</v>
      </c>
      <c r="T124" s="227">
        <f>+Turismo!C126</f>
        <v>0</v>
      </c>
      <c r="V124" s="260">
        <f>+'Gastos R33'!C127</f>
        <v>0</v>
      </c>
      <c r="X124" s="227">
        <f t="shared" si="9"/>
        <v>0</v>
      </c>
    </row>
    <row r="125" spans="1:24" x14ac:dyDescent="0.2">
      <c r="A125" s="14" t="s">
        <v>332</v>
      </c>
      <c r="B125" s="15" t="s">
        <v>333</v>
      </c>
      <c r="C125" s="421">
        <f t="shared" si="10"/>
        <v>100000</v>
      </c>
      <c r="D125" s="421"/>
      <c r="E125" s="294">
        <f t="shared" si="8"/>
        <v>0.11759302275440278</v>
      </c>
      <c r="F125" s="307"/>
      <c r="G125" s="308"/>
      <c r="H125" s="308"/>
      <c r="I125" s="308"/>
      <c r="J125" s="308"/>
      <c r="M125" s="260">
        <f t="shared" si="7"/>
        <v>100000</v>
      </c>
      <c r="N125" s="204" t="s">
        <v>332</v>
      </c>
      <c r="O125" s="227">
        <f>+Adm!C127</f>
        <v>100000</v>
      </c>
      <c r="P125" s="227">
        <f>+PresMpal!C127</f>
        <v>0</v>
      </c>
      <c r="Q125" s="227">
        <f>+'Pro civil'!C127</f>
        <v>0</v>
      </c>
      <c r="R125" s="227">
        <f>+'C social'!C127</f>
        <v>0</v>
      </c>
      <c r="S125" s="227">
        <f>+Trasp!C127</f>
        <v>0</v>
      </c>
      <c r="T125" s="227">
        <f>+Turismo!C127</f>
        <v>0</v>
      </c>
      <c r="V125" s="260">
        <f>+'Gastos R33'!C128</f>
        <v>0</v>
      </c>
      <c r="X125" s="227">
        <f t="shared" si="9"/>
        <v>100000</v>
      </c>
    </row>
    <row r="126" spans="1:24" x14ac:dyDescent="0.2">
      <c r="A126" s="14" t="s">
        <v>334</v>
      </c>
      <c r="B126" s="15" t="s">
        <v>335</v>
      </c>
      <c r="C126" s="421"/>
      <c r="D126" s="421"/>
      <c r="E126" s="294">
        <f t="shared" si="8"/>
        <v>0</v>
      </c>
      <c r="F126" s="307"/>
      <c r="G126" s="308"/>
      <c r="H126" s="308"/>
      <c r="I126" s="308"/>
      <c r="J126" s="308"/>
      <c r="M126" s="260">
        <f t="shared" si="7"/>
        <v>0</v>
      </c>
      <c r="N126" s="204" t="s">
        <v>334</v>
      </c>
      <c r="O126" s="227">
        <f>+Adm!C128</f>
        <v>0</v>
      </c>
      <c r="P126" s="227">
        <f>+PresMpal!C128</f>
        <v>0</v>
      </c>
      <c r="Q126" s="227">
        <f>+'Pro civil'!C128</f>
        <v>0</v>
      </c>
      <c r="R126" s="227">
        <f>+'C social'!C128</f>
        <v>0</v>
      </c>
      <c r="S126" s="227">
        <f>+Trasp!C128</f>
        <v>0</v>
      </c>
      <c r="T126" s="227">
        <f>+Turismo!C128</f>
        <v>0</v>
      </c>
      <c r="V126" s="260">
        <f>+'Gastos R33'!C129</f>
        <v>0</v>
      </c>
      <c r="X126" s="227">
        <f t="shared" si="9"/>
        <v>0</v>
      </c>
    </row>
    <row r="127" spans="1:24" x14ac:dyDescent="0.2">
      <c r="A127" s="14" t="s">
        <v>336</v>
      </c>
      <c r="B127" s="15" t="s">
        <v>337</v>
      </c>
      <c r="C127" s="421">
        <v>260000</v>
      </c>
      <c r="D127" s="421"/>
      <c r="E127" s="294">
        <f t="shared" si="8"/>
        <v>0.30574185916144719</v>
      </c>
      <c r="F127" s="307"/>
      <c r="G127" s="308"/>
      <c r="H127" s="308"/>
      <c r="I127" s="308"/>
      <c r="J127" s="308"/>
      <c r="M127" s="260">
        <f t="shared" si="7"/>
        <v>100000</v>
      </c>
      <c r="N127" s="204" t="s">
        <v>336</v>
      </c>
      <c r="O127" s="227">
        <f>+Adm!C129</f>
        <v>100000</v>
      </c>
      <c r="P127" s="227">
        <f>+PresMpal!C129</f>
        <v>0</v>
      </c>
      <c r="Q127" s="227">
        <f>+'Pro civil'!C129</f>
        <v>0</v>
      </c>
      <c r="R127" s="227">
        <f>+'C social'!C129</f>
        <v>0</v>
      </c>
      <c r="S127" s="227">
        <f>+Trasp!C129</f>
        <v>0</v>
      </c>
      <c r="T127" s="227">
        <f>+Turismo!C129</f>
        <v>0</v>
      </c>
      <c r="V127" s="260">
        <f>+'Gastos R33'!C130</f>
        <v>0</v>
      </c>
      <c r="X127" s="227">
        <f t="shared" si="9"/>
        <v>100000</v>
      </c>
    </row>
    <row r="128" spans="1:24" x14ac:dyDescent="0.2">
      <c r="A128" s="13" t="s">
        <v>338</v>
      </c>
      <c r="B128" s="25" t="s">
        <v>339</v>
      </c>
      <c r="C128" s="386">
        <f>SUM(C129:C143)</f>
        <v>260000</v>
      </c>
      <c r="D128" s="425"/>
      <c r="E128" s="317">
        <f t="shared" si="8"/>
        <v>0.30574185916144719</v>
      </c>
      <c r="F128" s="307"/>
      <c r="G128" s="308"/>
      <c r="H128" s="308"/>
      <c r="I128" s="308"/>
      <c r="J128" s="308"/>
      <c r="M128" s="260">
        <f t="shared" si="7"/>
        <v>0</v>
      </c>
      <c r="N128" s="203" t="s">
        <v>338</v>
      </c>
      <c r="O128" s="227">
        <f>+Adm!C130</f>
        <v>0</v>
      </c>
      <c r="P128" s="227">
        <f>+PresMpal!C130</f>
        <v>0</v>
      </c>
      <c r="Q128" s="227">
        <f>+'Pro civil'!C130</f>
        <v>0</v>
      </c>
      <c r="R128" s="227">
        <f>+'C social'!C130</f>
        <v>0</v>
      </c>
      <c r="S128" s="227">
        <f>+Trasp!C130</f>
        <v>0</v>
      </c>
      <c r="T128" s="227">
        <f>+Turismo!C130</f>
        <v>0</v>
      </c>
      <c r="V128" s="260">
        <f>+'Gastos R33'!C131</f>
        <v>0</v>
      </c>
      <c r="X128" s="227">
        <f t="shared" si="9"/>
        <v>0</v>
      </c>
    </row>
    <row r="129" spans="1:24" x14ac:dyDescent="0.2">
      <c r="A129" s="14" t="s">
        <v>340</v>
      </c>
      <c r="B129" s="15" t="s">
        <v>341</v>
      </c>
      <c r="C129" s="421"/>
      <c r="D129" s="421"/>
      <c r="E129" s="294">
        <f t="shared" ref="E129:E160" si="11">+C129/$D$559*100</f>
        <v>0</v>
      </c>
      <c r="F129" s="307"/>
      <c r="G129" s="308"/>
      <c r="H129" s="308"/>
      <c r="I129" s="308"/>
      <c r="J129" s="308"/>
      <c r="M129" s="260">
        <f t="shared" si="7"/>
        <v>0</v>
      </c>
      <c r="N129" s="204" t="s">
        <v>340</v>
      </c>
      <c r="O129" s="227">
        <f>+Adm!C131</f>
        <v>0</v>
      </c>
      <c r="P129" s="227">
        <f>+PresMpal!C131</f>
        <v>0</v>
      </c>
      <c r="Q129" s="227">
        <f>+'Pro civil'!C131</f>
        <v>0</v>
      </c>
      <c r="R129" s="227">
        <f>+'C social'!C131</f>
        <v>0</v>
      </c>
      <c r="S129" s="227">
        <f>+Trasp!C131</f>
        <v>0</v>
      </c>
      <c r="T129" s="227">
        <f>+Turismo!C131</f>
        <v>0</v>
      </c>
      <c r="V129" s="260">
        <f>+'Gastos R33'!C132</f>
        <v>0</v>
      </c>
      <c r="X129" s="227">
        <f t="shared" si="9"/>
        <v>0</v>
      </c>
    </row>
    <row r="130" spans="1:24" x14ac:dyDescent="0.2">
      <c r="A130" s="14" t="s">
        <v>342</v>
      </c>
      <c r="B130" s="15" t="s">
        <v>343</v>
      </c>
      <c r="C130" s="421">
        <f t="shared" si="10"/>
        <v>0</v>
      </c>
      <c r="D130" s="426"/>
      <c r="E130" s="294">
        <f t="shared" si="11"/>
        <v>0</v>
      </c>
      <c r="F130" s="307"/>
      <c r="G130" s="308"/>
      <c r="H130" s="308"/>
      <c r="I130" s="308"/>
      <c r="J130" s="308"/>
      <c r="M130" s="260">
        <f t="shared" si="7"/>
        <v>0</v>
      </c>
      <c r="N130" s="204" t="s">
        <v>342</v>
      </c>
      <c r="O130" s="227">
        <f>+Adm!C132</f>
        <v>0</v>
      </c>
      <c r="P130" s="227">
        <f>+PresMpal!C132</f>
        <v>0</v>
      </c>
      <c r="Q130" s="227">
        <f>+'Pro civil'!C132</f>
        <v>0</v>
      </c>
      <c r="R130" s="227">
        <f>+'C social'!C132</f>
        <v>0</v>
      </c>
      <c r="S130" s="227">
        <f>+Trasp!C132</f>
        <v>0</v>
      </c>
      <c r="T130" s="227">
        <f>+Turismo!C132</f>
        <v>0</v>
      </c>
      <c r="V130" s="260">
        <f>+'Gastos R33'!C133</f>
        <v>0</v>
      </c>
      <c r="X130" s="227">
        <f t="shared" si="9"/>
        <v>0</v>
      </c>
    </row>
    <row r="131" spans="1:24" x14ac:dyDescent="0.2">
      <c r="A131" s="14" t="s">
        <v>344</v>
      </c>
      <c r="B131" s="15" t="s">
        <v>345</v>
      </c>
      <c r="C131" s="421"/>
      <c r="D131" s="421"/>
      <c r="E131" s="294">
        <f t="shared" si="11"/>
        <v>0</v>
      </c>
      <c r="F131" s="307"/>
      <c r="G131" s="308"/>
      <c r="H131" s="308"/>
      <c r="I131" s="308"/>
      <c r="J131" s="308"/>
      <c r="M131" s="260">
        <f t="shared" si="7"/>
        <v>0</v>
      </c>
      <c r="N131" s="204" t="s">
        <v>344</v>
      </c>
      <c r="O131" s="227">
        <f>+Adm!C133</f>
        <v>0</v>
      </c>
      <c r="P131" s="227">
        <f>+PresMpal!C133</f>
        <v>0</v>
      </c>
      <c r="Q131" s="227">
        <f>+'Pro civil'!C133</f>
        <v>0</v>
      </c>
      <c r="R131" s="227">
        <f>+'C social'!C133</f>
        <v>0</v>
      </c>
      <c r="S131" s="227">
        <f>+Trasp!C133</f>
        <v>0</v>
      </c>
      <c r="T131" s="227">
        <f>+Turismo!C133</f>
        <v>0</v>
      </c>
      <c r="V131" s="260">
        <f>+'Gastos R33'!C134</f>
        <v>0</v>
      </c>
      <c r="X131" s="227">
        <f t="shared" si="9"/>
        <v>0</v>
      </c>
    </row>
    <row r="132" spans="1:24" x14ac:dyDescent="0.2">
      <c r="A132" s="14" t="s">
        <v>346</v>
      </c>
      <c r="B132" s="15" t="s">
        <v>347</v>
      </c>
      <c r="C132" s="421">
        <f t="shared" si="10"/>
        <v>0</v>
      </c>
      <c r="D132" s="421"/>
      <c r="E132" s="294">
        <f t="shared" si="11"/>
        <v>0</v>
      </c>
      <c r="F132" s="307"/>
      <c r="G132" s="308"/>
      <c r="H132" s="308"/>
      <c r="I132" s="308"/>
      <c r="J132" s="308"/>
      <c r="M132" s="260">
        <f t="shared" si="7"/>
        <v>0</v>
      </c>
      <c r="N132" s="204" t="s">
        <v>346</v>
      </c>
      <c r="O132" s="227">
        <f>+Adm!C134</f>
        <v>0</v>
      </c>
      <c r="P132" s="227">
        <f>+PresMpal!C134</f>
        <v>0</v>
      </c>
      <c r="Q132" s="227">
        <f>+'Pro civil'!C134</f>
        <v>0</v>
      </c>
      <c r="R132" s="227">
        <f>+'C social'!C134</f>
        <v>0</v>
      </c>
      <c r="S132" s="227">
        <f>+Trasp!C134</f>
        <v>0</v>
      </c>
      <c r="T132" s="227">
        <f>+Turismo!C134</f>
        <v>0</v>
      </c>
      <c r="V132" s="260">
        <f>+'Gastos R33'!C135</f>
        <v>0</v>
      </c>
      <c r="X132" s="227">
        <f t="shared" si="9"/>
        <v>0</v>
      </c>
    </row>
    <row r="133" spans="1:24" x14ac:dyDescent="0.2">
      <c r="A133" s="14" t="s">
        <v>348</v>
      </c>
      <c r="B133" s="15" t="s">
        <v>349</v>
      </c>
      <c r="C133" s="421"/>
      <c r="D133" s="421"/>
      <c r="E133" s="294">
        <f t="shared" si="11"/>
        <v>0</v>
      </c>
      <c r="F133" s="307"/>
      <c r="G133" s="308"/>
      <c r="H133" s="308"/>
      <c r="I133" s="308"/>
      <c r="J133" s="308"/>
      <c r="M133" s="260">
        <f t="shared" si="7"/>
        <v>0</v>
      </c>
      <c r="N133" s="204" t="s">
        <v>348</v>
      </c>
      <c r="O133" s="227">
        <f>+Adm!C135</f>
        <v>0</v>
      </c>
      <c r="P133" s="227">
        <f>+PresMpal!C135</f>
        <v>0</v>
      </c>
      <c r="Q133" s="227">
        <f>+'Pro civil'!C135</f>
        <v>0</v>
      </c>
      <c r="R133" s="227">
        <f>+'C social'!C135</f>
        <v>0</v>
      </c>
      <c r="S133" s="227">
        <f>+Trasp!C135</f>
        <v>0</v>
      </c>
      <c r="T133" s="227">
        <f>+Turismo!C135</f>
        <v>0</v>
      </c>
      <c r="V133" s="260">
        <f>+'Gastos R33'!C136</f>
        <v>0</v>
      </c>
      <c r="X133" s="227">
        <f t="shared" si="9"/>
        <v>0</v>
      </c>
    </row>
    <row r="134" spans="1:24" x14ac:dyDescent="0.2">
      <c r="A134" s="14" t="s">
        <v>350</v>
      </c>
      <c r="B134" s="15" t="s">
        <v>351</v>
      </c>
      <c r="C134" s="421">
        <v>90000</v>
      </c>
      <c r="D134" s="421"/>
      <c r="E134" s="294">
        <f t="shared" si="11"/>
        <v>0.1058337204789625</v>
      </c>
      <c r="F134" s="307"/>
      <c r="G134" s="308"/>
      <c r="H134" s="308"/>
      <c r="I134" s="308"/>
      <c r="J134" s="308"/>
      <c r="M134" s="260">
        <f t="shared" si="7"/>
        <v>50000</v>
      </c>
      <c r="N134" s="204" t="s">
        <v>350</v>
      </c>
      <c r="O134" s="227">
        <f>+Adm!C136</f>
        <v>50000</v>
      </c>
      <c r="P134" s="227">
        <f>+PresMpal!C136</f>
        <v>0</v>
      </c>
      <c r="Q134" s="227">
        <f>+'Pro civil'!C136</f>
        <v>0</v>
      </c>
      <c r="R134" s="227">
        <f>+'C social'!C136</f>
        <v>0</v>
      </c>
      <c r="S134" s="227">
        <f>+Trasp!C136</f>
        <v>0</v>
      </c>
      <c r="T134" s="227">
        <f>+Turismo!C136</f>
        <v>0</v>
      </c>
      <c r="V134" s="260">
        <f>+'Gastos R33'!C137</f>
        <v>0</v>
      </c>
      <c r="X134" s="227">
        <f t="shared" si="9"/>
        <v>50000</v>
      </c>
    </row>
    <row r="135" spans="1:24" x14ac:dyDescent="0.2">
      <c r="A135" s="14" t="s">
        <v>352</v>
      </c>
      <c r="B135" s="15" t="s">
        <v>353</v>
      </c>
      <c r="C135" s="421">
        <f t="shared" si="10"/>
        <v>0</v>
      </c>
      <c r="D135" s="421"/>
      <c r="E135" s="294">
        <f t="shared" si="11"/>
        <v>0</v>
      </c>
      <c r="F135" s="307"/>
      <c r="G135" s="308"/>
      <c r="H135" s="308"/>
      <c r="I135" s="308"/>
      <c r="J135" s="308"/>
      <c r="M135" s="260">
        <f t="shared" si="7"/>
        <v>0</v>
      </c>
      <c r="N135" s="204" t="s">
        <v>352</v>
      </c>
      <c r="O135" s="227">
        <f>+Adm!C137</f>
        <v>0</v>
      </c>
      <c r="P135" s="227">
        <f>+PresMpal!C137</f>
        <v>0</v>
      </c>
      <c r="Q135" s="227">
        <f>+'Pro civil'!C137</f>
        <v>0</v>
      </c>
      <c r="R135" s="227">
        <f>+'C social'!C137</f>
        <v>0</v>
      </c>
      <c r="S135" s="227">
        <f>+Trasp!C137</f>
        <v>0</v>
      </c>
      <c r="T135" s="227">
        <f>+Turismo!C137</f>
        <v>0</v>
      </c>
      <c r="V135" s="260">
        <f>+'Gastos R33'!C138</f>
        <v>0</v>
      </c>
      <c r="X135" s="227">
        <f t="shared" si="9"/>
        <v>0</v>
      </c>
    </row>
    <row r="136" spans="1:24" x14ac:dyDescent="0.2">
      <c r="A136" s="14" t="s">
        <v>354</v>
      </c>
      <c r="B136" s="15" t="s">
        <v>355</v>
      </c>
      <c r="C136" s="421"/>
      <c r="D136" s="421"/>
      <c r="E136" s="294">
        <f t="shared" si="11"/>
        <v>0</v>
      </c>
      <c r="F136" s="307"/>
      <c r="G136" s="308"/>
      <c r="H136" s="308"/>
      <c r="I136" s="308"/>
      <c r="J136" s="308"/>
      <c r="M136" s="260">
        <f t="shared" ref="M136:M199" si="12">SUM(O136:V136)</f>
        <v>0</v>
      </c>
      <c r="N136" s="204" t="s">
        <v>354</v>
      </c>
      <c r="O136" s="227">
        <f>+Adm!C138</f>
        <v>0</v>
      </c>
      <c r="P136" s="227">
        <f>+PresMpal!C138</f>
        <v>0</v>
      </c>
      <c r="Q136" s="227">
        <f>+'Pro civil'!C138</f>
        <v>0</v>
      </c>
      <c r="R136" s="227">
        <f>+'C social'!C138</f>
        <v>0</v>
      </c>
      <c r="S136" s="227">
        <f>+Trasp!C138</f>
        <v>0</v>
      </c>
      <c r="T136" s="227">
        <f>+Turismo!C138</f>
        <v>0</v>
      </c>
      <c r="V136" s="260">
        <f>+'Gastos R33'!C139</f>
        <v>0</v>
      </c>
      <c r="X136" s="227">
        <f t="shared" si="9"/>
        <v>0</v>
      </c>
    </row>
    <row r="137" spans="1:24" x14ac:dyDescent="0.2">
      <c r="A137" s="14" t="s">
        <v>356</v>
      </c>
      <c r="B137" s="15" t="s">
        <v>357</v>
      </c>
      <c r="C137" s="421">
        <v>75000</v>
      </c>
      <c r="D137" s="421"/>
      <c r="E137" s="294">
        <f t="shared" si="11"/>
        <v>8.8194767065802079E-2</v>
      </c>
      <c r="F137" s="307"/>
      <c r="G137" s="308"/>
      <c r="H137" s="308"/>
      <c r="I137" s="308"/>
      <c r="J137" s="308"/>
      <c r="M137" s="260">
        <f t="shared" si="12"/>
        <v>5000</v>
      </c>
      <c r="N137" s="204" t="s">
        <v>356</v>
      </c>
      <c r="O137" s="227">
        <f>+Adm!C139</f>
        <v>5000</v>
      </c>
      <c r="P137" s="227">
        <f>+PresMpal!C139</f>
        <v>0</v>
      </c>
      <c r="Q137" s="227">
        <f>+'Pro civil'!C139</f>
        <v>0</v>
      </c>
      <c r="R137" s="227">
        <f>+'C social'!C139</f>
        <v>0</v>
      </c>
      <c r="S137" s="227">
        <f>+Trasp!C139</f>
        <v>0</v>
      </c>
      <c r="T137" s="227">
        <f>+Turismo!C139</f>
        <v>0</v>
      </c>
      <c r="V137" s="260">
        <f>+'Gastos R33'!C140</f>
        <v>0</v>
      </c>
      <c r="X137" s="227">
        <f t="shared" si="9"/>
        <v>5000</v>
      </c>
    </row>
    <row r="138" spans="1:24" x14ac:dyDescent="0.2">
      <c r="A138" s="14" t="s">
        <v>358</v>
      </c>
      <c r="B138" s="15" t="s">
        <v>359</v>
      </c>
      <c r="C138" s="421"/>
      <c r="D138" s="421"/>
      <c r="E138" s="294">
        <f t="shared" si="11"/>
        <v>0</v>
      </c>
      <c r="F138" s="307"/>
      <c r="G138" s="308"/>
      <c r="H138" s="308"/>
      <c r="I138" s="308"/>
      <c r="J138" s="308"/>
      <c r="M138" s="260">
        <f t="shared" si="12"/>
        <v>0</v>
      </c>
      <c r="N138" s="204" t="s">
        <v>358</v>
      </c>
      <c r="O138" s="227">
        <f>+Adm!C140</f>
        <v>0</v>
      </c>
      <c r="P138" s="227">
        <f>+PresMpal!C140</f>
        <v>0</v>
      </c>
      <c r="Q138" s="227">
        <f>+'Pro civil'!C140</f>
        <v>0</v>
      </c>
      <c r="R138" s="227">
        <f>+'C social'!C140</f>
        <v>0</v>
      </c>
      <c r="S138" s="227">
        <f>+Trasp!C140</f>
        <v>0</v>
      </c>
      <c r="T138" s="227">
        <f>+Turismo!C140</f>
        <v>0</v>
      </c>
      <c r="V138" s="260">
        <f>+'Gastos R33'!C141</f>
        <v>0</v>
      </c>
      <c r="X138" s="227">
        <f t="shared" si="9"/>
        <v>0</v>
      </c>
    </row>
    <row r="139" spans="1:24" x14ac:dyDescent="0.2">
      <c r="A139" s="14" t="s">
        <v>360</v>
      </c>
      <c r="B139" s="15" t="s">
        <v>361</v>
      </c>
      <c r="C139" s="421">
        <v>80000</v>
      </c>
      <c r="D139" s="421"/>
      <c r="E139" s="294">
        <f t="shared" si="11"/>
        <v>9.407441820352222E-2</v>
      </c>
      <c r="F139" s="307"/>
      <c r="G139" s="308"/>
      <c r="H139" s="308"/>
      <c r="I139" s="308"/>
      <c r="J139" s="308"/>
      <c r="M139" s="260">
        <f t="shared" si="12"/>
        <v>10000</v>
      </c>
      <c r="N139" s="204" t="s">
        <v>360</v>
      </c>
      <c r="O139" s="227">
        <f>+Adm!C141</f>
        <v>10000</v>
      </c>
      <c r="P139" s="227">
        <f>+PresMpal!C141</f>
        <v>0</v>
      </c>
      <c r="Q139" s="227">
        <f>+'Pro civil'!C141</f>
        <v>0</v>
      </c>
      <c r="R139" s="227">
        <f>+'C social'!C141</f>
        <v>0</v>
      </c>
      <c r="S139" s="227">
        <f>+Trasp!C141</f>
        <v>0</v>
      </c>
      <c r="T139" s="227">
        <f>+Turismo!C141</f>
        <v>0</v>
      </c>
      <c r="V139" s="260">
        <f>+'Gastos R33'!C142</f>
        <v>0</v>
      </c>
      <c r="X139" s="227">
        <f t="shared" si="9"/>
        <v>10000</v>
      </c>
    </row>
    <row r="140" spans="1:24" x14ac:dyDescent="0.2">
      <c r="A140" s="14" t="s">
        <v>362</v>
      </c>
      <c r="B140" s="15" t="s">
        <v>363</v>
      </c>
      <c r="C140" s="421"/>
      <c r="D140" s="426"/>
      <c r="E140" s="294">
        <f t="shared" si="11"/>
        <v>0</v>
      </c>
      <c r="F140" s="307"/>
      <c r="G140" s="308"/>
      <c r="H140" s="308"/>
      <c r="I140" s="308"/>
      <c r="J140" s="308"/>
      <c r="M140" s="260">
        <f t="shared" si="12"/>
        <v>0</v>
      </c>
      <c r="N140" s="204" t="s">
        <v>362</v>
      </c>
      <c r="O140" s="227">
        <f>+Adm!C142</f>
        <v>0</v>
      </c>
      <c r="P140" s="227">
        <f>+PresMpal!C142</f>
        <v>0</v>
      </c>
      <c r="Q140" s="227">
        <f>+'Pro civil'!C142</f>
        <v>0</v>
      </c>
      <c r="R140" s="227">
        <f>+'C social'!C142</f>
        <v>0</v>
      </c>
      <c r="S140" s="227">
        <f>+Trasp!C142</f>
        <v>0</v>
      </c>
      <c r="T140" s="227">
        <f>+Turismo!C142</f>
        <v>0</v>
      </c>
      <c r="V140" s="260">
        <f>+'Gastos R33'!C143</f>
        <v>0</v>
      </c>
      <c r="X140" s="227">
        <f t="shared" si="9"/>
        <v>0</v>
      </c>
    </row>
    <row r="141" spans="1:24" x14ac:dyDescent="0.2">
      <c r="A141" s="14" t="s">
        <v>364</v>
      </c>
      <c r="B141" s="15" t="s">
        <v>365</v>
      </c>
      <c r="C141" s="421">
        <v>15000</v>
      </c>
      <c r="D141" s="421"/>
      <c r="E141" s="294">
        <f t="shared" si="11"/>
        <v>1.7638953413160414E-2</v>
      </c>
      <c r="F141" s="307"/>
      <c r="G141" s="308"/>
      <c r="H141" s="308"/>
      <c r="I141" s="308"/>
      <c r="J141" s="308"/>
      <c r="M141" s="260">
        <f t="shared" si="12"/>
        <v>200000</v>
      </c>
      <c r="N141" s="204" t="s">
        <v>364</v>
      </c>
      <c r="O141" s="227">
        <f>+Adm!C143</f>
        <v>200000</v>
      </c>
      <c r="P141" s="227">
        <f>+PresMpal!C143</f>
        <v>0</v>
      </c>
      <c r="Q141" s="227">
        <f>+'Pro civil'!C143</f>
        <v>0</v>
      </c>
      <c r="R141" s="227">
        <f>+'C social'!C143</f>
        <v>0</v>
      </c>
      <c r="S141" s="227">
        <f>+Trasp!C143</f>
        <v>0</v>
      </c>
      <c r="T141" s="227">
        <f>+Turismo!C143</f>
        <v>0</v>
      </c>
      <c r="V141" s="260">
        <f>+'Gastos R33'!C144</f>
        <v>0</v>
      </c>
      <c r="X141" s="227">
        <f t="shared" si="9"/>
        <v>200000</v>
      </c>
    </row>
    <row r="142" spans="1:24" x14ac:dyDescent="0.2">
      <c r="A142" s="14" t="s">
        <v>366</v>
      </c>
      <c r="B142" s="15" t="s">
        <v>367</v>
      </c>
      <c r="C142" s="421"/>
      <c r="D142" s="421"/>
      <c r="E142" s="294">
        <f t="shared" si="11"/>
        <v>0</v>
      </c>
      <c r="F142" s="307"/>
      <c r="G142" s="308"/>
      <c r="H142" s="308"/>
      <c r="I142" s="308"/>
      <c r="J142" s="308"/>
      <c r="M142" s="260">
        <f t="shared" si="12"/>
        <v>0</v>
      </c>
      <c r="N142" s="204" t="s">
        <v>366</v>
      </c>
      <c r="O142" s="227">
        <f>+Adm!C144</f>
        <v>0</v>
      </c>
      <c r="P142" s="227">
        <f>+PresMpal!C144</f>
        <v>0</v>
      </c>
      <c r="Q142" s="227">
        <f>+'Pro civil'!C144</f>
        <v>0</v>
      </c>
      <c r="R142" s="227">
        <f>+'C social'!C144</f>
        <v>0</v>
      </c>
      <c r="S142" s="227">
        <f>+Trasp!C144</f>
        <v>0</v>
      </c>
      <c r="T142" s="227">
        <f>+Turismo!C144</f>
        <v>0</v>
      </c>
      <c r="V142" s="260">
        <f>+'Gastos R33'!C145</f>
        <v>0</v>
      </c>
      <c r="X142" s="227">
        <f t="shared" si="9"/>
        <v>0</v>
      </c>
    </row>
    <row r="143" spans="1:24" x14ac:dyDescent="0.2">
      <c r="A143" s="14" t="s">
        <v>368</v>
      </c>
      <c r="B143" s="15" t="s">
        <v>369</v>
      </c>
      <c r="C143" s="421">
        <f t="shared" si="10"/>
        <v>0</v>
      </c>
      <c r="D143" s="421"/>
      <c r="E143" s="294">
        <f t="shared" si="11"/>
        <v>0</v>
      </c>
      <c r="F143" s="307"/>
      <c r="G143" s="308"/>
      <c r="H143" s="308"/>
      <c r="I143" s="308"/>
      <c r="J143" s="308"/>
      <c r="M143" s="260">
        <f t="shared" si="12"/>
        <v>0</v>
      </c>
      <c r="N143" s="204" t="s">
        <v>368</v>
      </c>
      <c r="O143" s="227">
        <f>+Adm!C145</f>
        <v>0</v>
      </c>
      <c r="P143" s="227">
        <f>+PresMpal!C145</f>
        <v>0</v>
      </c>
      <c r="Q143" s="227">
        <f>+'Pro civil'!C145</f>
        <v>0</v>
      </c>
      <c r="R143" s="227">
        <f>+'C social'!C145</f>
        <v>0</v>
      </c>
      <c r="S143" s="227">
        <f>+Trasp!C145</f>
        <v>0</v>
      </c>
      <c r="T143" s="227">
        <f>+Turismo!C145</f>
        <v>0</v>
      </c>
      <c r="V143" s="260">
        <f>+'Gastos R33'!C146</f>
        <v>0</v>
      </c>
      <c r="X143" s="227">
        <f t="shared" si="9"/>
        <v>0</v>
      </c>
    </row>
    <row r="144" spans="1:24" x14ac:dyDescent="0.2">
      <c r="A144" s="13" t="s">
        <v>370</v>
      </c>
      <c r="B144" s="25" t="s">
        <v>9</v>
      </c>
      <c r="C144" s="386">
        <f>SUM(C145:C149)</f>
        <v>845000</v>
      </c>
      <c r="D144" s="425"/>
      <c r="E144" s="317">
        <f t="shared" si="11"/>
        <v>0.99366104227470342</v>
      </c>
      <c r="F144" s="307"/>
      <c r="G144" s="308"/>
      <c r="H144" s="308"/>
      <c r="I144" s="308"/>
      <c r="J144" s="308"/>
      <c r="M144" s="260">
        <f t="shared" si="12"/>
        <v>0</v>
      </c>
      <c r="N144" s="203" t="s">
        <v>370</v>
      </c>
      <c r="O144" s="227">
        <f>+Adm!C146</f>
        <v>0</v>
      </c>
      <c r="P144" s="227">
        <f>+PresMpal!C146</f>
        <v>0</v>
      </c>
      <c r="Q144" s="227">
        <f>+'Pro civil'!C146</f>
        <v>0</v>
      </c>
      <c r="R144" s="227">
        <f>+'C social'!C146</f>
        <v>0</v>
      </c>
      <c r="S144" s="227">
        <f>+Trasp!C146</f>
        <v>0</v>
      </c>
      <c r="T144" s="227">
        <f>+Turismo!C146</f>
        <v>0</v>
      </c>
      <c r="V144" s="260">
        <f>+'Gastos R33'!C147</f>
        <v>0</v>
      </c>
      <c r="X144" s="227">
        <f t="shared" si="9"/>
        <v>0</v>
      </c>
    </row>
    <row r="145" spans="1:24" x14ac:dyDescent="0.2">
      <c r="A145" s="14" t="s">
        <v>371</v>
      </c>
      <c r="B145" s="15" t="s">
        <v>9</v>
      </c>
      <c r="C145" s="421"/>
      <c r="D145" s="421"/>
      <c r="E145" s="294">
        <f t="shared" si="11"/>
        <v>0</v>
      </c>
      <c r="F145" s="307"/>
      <c r="G145" s="308"/>
      <c r="H145" s="308"/>
      <c r="I145" s="308"/>
      <c r="J145" s="308"/>
      <c r="M145" s="260">
        <f t="shared" si="12"/>
        <v>0</v>
      </c>
      <c r="N145" s="204" t="s">
        <v>371</v>
      </c>
      <c r="O145" s="227">
        <f>+Adm!C147</f>
        <v>0</v>
      </c>
      <c r="P145" s="227">
        <f>+PresMpal!C147</f>
        <v>0</v>
      </c>
      <c r="Q145" s="227">
        <f>+'Pro civil'!C147</f>
        <v>0</v>
      </c>
      <c r="R145" s="227">
        <f>+'C social'!C147</f>
        <v>0</v>
      </c>
      <c r="S145" s="227">
        <f>+Trasp!C147</f>
        <v>0</v>
      </c>
      <c r="T145" s="227">
        <f>+Turismo!C147</f>
        <v>0</v>
      </c>
      <c r="V145" s="260">
        <f>+'Gastos R33'!C148</f>
        <v>0</v>
      </c>
      <c r="X145" s="227">
        <f t="shared" si="9"/>
        <v>0</v>
      </c>
    </row>
    <row r="146" spans="1:24" x14ac:dyDescent="0.2">
      <c r="A146" s="14" t="s">
        <v>372</v>
      </c>
      <c r="B146" s="15" t="s">
        <v>373</v>
      </c>
      <c r="C146" s="421">
        <v>845000</v>
      </c>
      <c r="D146" s="421"/>
      <c r="E146" s="294">
        <f t="shared" si="11"/>
        <v>0.99366104227470342</v>
      </c>
      <c r="F146" s="307"/>
      <c r="G146" s="308"/>
      <c r="H146" s="308"/>
      <c r="I146" s="308"/>
      <c r="J146" s="308"/>
      <c r="M146" s="260">
        <f t="shared" si="12"/>
        <v>4650000</v>
      </c>
      <c r="N146" s="204" t="s">
        <v>372</v>
      </c>
      <c r="O146" s="227">
        <f>+Adm!C148</f>
        <v>4250000</v>
      </c>
      <c r="P146" s="227">
        <f>+PresMpal!C148</f>
        <v>0</v>
      </c>
      <c r="Q146" s="227">
        <f>+'Pro civil'!C148</f>
        <v>0</v>
      </c>
      <c r="R146" s="227">
        <f>+'C social'!C148</f>
        <v>0</v>
      </c>
      <c r="S146" s="227">
        <f>+Trasp!C148</f>
        <v>0</v>
      </c>
      <c r="T146" s="227">
        <f>+Turismo!C148</f>
        <v>0</v>
      </c>
      <c r="V146" s="260">
        <f>+'Gastos R33'!C149</f>
        <v>400000</v>
      </c>
      <c r="X146" s="227">
        <f t="shared" si="9"/>
        <v>4250000</v>
      </c>
    </row>
    <row r="147" spans="1:24" x14ac:dyDescent="0.2">
      <c r="A147" s="14" t="s">
        <v>374</v>
      </c>
      <c r="B147" s="15" t="s">
        <v>375</v>
      </c>
      <c r="C147" s="421">
        <f t="shared" si="10"/>
        <v>0</v>
      </c>
      <c r="D147" s="421"/>
      <c r="E147" s="294">
        <f t="shared" si="11"/>
        <v>0</v>
      </c>
      <c r="F147" s="307"/>
      <c r="G147" s="308"/>
      <c r="H147" s="308"/>
      <c r="I147" s="308"/>
      <c r="J147" s="308"/>
      <c r="M147" s="260">
        <f t="shared" si="12"/>
        <v>0</v>
      </c>
      <c r="N147" s="204" t="s">
        <v>374</v>
      </c>
      <c r="O147" s="227">
        <f>+Adm!C149</f>
        <v>0</v>
      </c>
      <c r="P147" s="227">
        <f>+PresMpal!C149</f>
        <v>0</v>
      </c>
      <c r="Q147" s="227">
        <f>+'Pro civil'!C149</f>
        <v>0</v>
      </c>
      <c r="R147" s="227">
        <f>+'C social'!C149</f>
        <v>0</v>
      </c>
      <c r="S147" s="227">
        <f>+Trasp!C149</f>
        <v>0</v>
      </c>
      <c r="T147" s="227">
        <f>+Turismo!C149</f>
        <v>0</v>
      </c>
      <c r="V147" s="260">
        <f>+'Gastos R33'!C150</f>
        <v>0</v>
      </c>
      <c r="X147" s="227">
        <f t="shared" si="9"/>
        <v>0</v>
      </c>
    </row>
    <row r="148" spans="1:24" x14ac:dyDescent="0.2">
      <c r="A148" s="14" t="s">
        <v>376</v>
      </c>
      <c r="B148" s="15" t="s">
        <v>377</v>
      </c>
      <c r="C148" s="421"/>
      <c r="D148" s="421"/>
      <c r="E148" s="294">
        <f t="shared" si="11"/>
        <v>0</v>
      </c>
      <c r="F148" s="307"/>
      <c r="G148" s="308"/>
      <c r="H148" s="308"/>
      <c r="I148" s="308"/>
      <c r="J148" s="308"/>
      <c r="M148" s="260">
        <f t="shared" si="12"/>
        <v>0</v>
      </c>
      <c r="N148" s="204" t="s">
        <v>376</v>
      </c>
      <c r="O148" s="227">
        <f>+Adm!C150</f>
        <v>0</v>
      </c>
      <c r="P148" s="227">
        <f>+PresMpal!C150</f>
        <v>0</v>
      </c>
      <c r="Q148" s="227">
        <f>+'Pro civil'!C150</f>
        <v>0</v>
      </c>
      <c r="R148" s="227">
        <f>+'C social'!C150</f>
        <v>0</v>
      </c>
      <c r="S148" s="227">
        <f>+Trasp!C150</f>
        <v>0</v>
      </c>
      <c r="T148" s="227">
        <f>+Turismo!C150</f>
        <v>0</v>
      </c>
      <c r="V148" s="260">
        <f>+'Gastos R33'!C151</f>
        <v>0</v>
      </c>
      <c r="X148" s="227">
        <f t="shared" si="9"/>
        <v>0</v>
      </c>
    </row>
    <row r="149" spans="1:24" x14ac:dyDescent="0.2">
      <c r="A149" s="14" t="s">
        <v>378</v>
      </c>
      <c r="B149" s="15" t="s">
        <v>379</v>
      </c>
      <c r="C149" s="421">
        <f t="shared" si="10"/>
        <v>0</v>
      </c>
      <c r="D149" s="421"/>
      <c r="E149" s="294">
        <f t="shared" si="11"/>
        <v>0</v>
      </c>
      <c r="F149" s="307"/>
      <c r="G149" s="308"/>
      <c r="H149" s="308"/>
      <c r="I149" s="308"/>
      <c r="J149" s="308"/>
      <c r="M149" s="260">
        <f t="shared" si="12"/>
        <v>0</v>
      </c>
      <c r="N149" s="204" t="s">
        <v>378</v>
      </c>
      <c r="O149" s="227">
        <f>+Adm!C151</f>
        <v>0</v>
      </c>
      <c r="P149" s="227">
        <f>+PresMpal!C151</f>
        <v>0</v>
      </c>
      <c r="Q149" s="227">
        <f>+'Pro civil'!C151</f>
        <v>0</v>
      </c>
      <c r="R149" s="227">
        <f>+'C social'!C151</f>
        <v>0</v>
      </c>
      <c r="S149" s="227">
        <f>+Trasp!C151</f>
        <v>0</v>
      </c>
      <c r="T149" s="227">
        <f>+Turismo!C151</f>
        <v>0</v>
      </c>
      <c r="V149" s="260">
        <f>+'Gastos R33'!C152</f>
        <v>0</v>
      </c>
      <c r="X149" s="227">
        <f t="shared" si="9"/>
        <v>0</v>
      </c>
    </row>
    <row r="150" spans="1:24" x14ac:dyDescent="0.2">
      <c r="A150" s="13" t="s">
        <v>380</v>
      </c>
      <c r="B150" s="25" t="s">
        <v>381</v>
      </c>
      <c r="C150" s="386">
        <f>SUM(C151:C160)</f>
        <v>388000</v>
      </c>
      <c r="D150" s="425"/>
      <c r="E150" s="317">
        <f t="shared" si="11"/>
        <v>0.45626092828708281</v>
      </c>
      <c r="F150" s="307"/>
      <c r="G150" s="308"/>
      <c r="H150" s="308"/>
      <c r="I150" s="308"/>
      <c r="J150" s="308"/>
      <c r="M150" s="260">
        <f t="shared" si="12"/>
        <v>0</v>
      </c>
      <c r="N150" s="203" t="s">
        <v>380</v>
      </c>
      <c r="O150" s="227">
        <f>+Adm!C152</f>
        <v>0</v>
      </c>
      <c r="P150" s="227">
        <f>+PresMpal!C152</f>
        <v>0</v>
      </c>
      <c r="Q150" s="227">
        <f>+'Pro civil'!C152</f>
        <v>0</v>
      </c>
      <c r="R150" s="227">
        <f>+'C social'!C152</f>
        <v>0</v>
      </c>
      <c r="S150" s="227">
        <f>+Trasp!C152</f>
        <v>0</v>
      </c>
      <c r="T150" s="227">
        <f>+Turismo!C152</f>
        <v>0</v>
      </c>
      <c r="V150" s="260">
        <f>+'Gastos R33'!C153</f>
        <v>0</v>
      </c>
      <c r="X150" s="227">
        <f t="shared" si="9"/>
        <v>0</v>
      </c>
    </row>
    <row r="151" spans="1:24" x14ac:dyDescent="0.2">
      <c r="A151" s="14" t="s">
        <v>382</v>
      </c>
      <c r="B151" s="15" t="s">
        <v>383</v>
      </c>
      <c r="C151" s="421"/>
      <c r="D151" s="421"/>
      <c r="E151" s="294">
        <f t="shared" si="11"/>
        <v>0</v>
      </c>
      <c r="F151" s="307"/>
      <c r="G151" s="308"/>
      <c r="H151" s="308"/>
      <c r="I151" s="308"/>
      <c r="J151" s="308"/>
      <c r="M151" s="260">
        <f t="shared" si="12"/>
        <v>0</v>
      </c>
      <c r="N151" s="204" t="s">
        <v>382</v>
      </c>
      <c r="O151" s="227">
        <f>+Adm!C153</f>
        <v>0</v>
      </c>
      <c r="P151" s="227">
        <f>+PresMpal!C153</f>
        <v>0</v>
      </c>
      <c r="Q151" s="227">
        <f>+'Pro civil'!C153</f>
        <v>0</v>
      </c>
      <c r="R151" s="227">
        <f>+'C social'!C153</f>
        <v>0</v>
      </c>
      <c r="S151" s="227">
        <f>+Trasp!C153</f>
        <v>0</v>
      </c>
      <c r="T151" s="227">
        <f>+Turismo!C153</f>
        <v>0</v>
      </c>
      <c r="V151" s="260">
        <f>+'Gastos R33'!C154</f>
        <v>0</v>
      </c>
      <c r="X151" s="227">
        <f t="shared" si="9"/>
        <v>0</v>
      </c>
    </row>
    <row r="152" spans="1:24" x14ac:dyDescent="0.2">
      <c r="A152" s="14" t="s">
        <v>384</v>
      </c>
      <c r="B152" s="15" t="s">
        <v>385</v>
      </c>
      <c r="C152" s="421">
        <v>88000</v>
      </c>
      <c r="D152" s="421"/>
      <c r="E152" s="294">
        <f t="shared" si="11"/>
        <v>0.10348186002387444</v>
      </c>
      <c r="F152" s="307"/>
      <c r="G152" s="308"/>
      <c r="H152" s="308"/>
      <c r="I152" s="308"/>
      <c r="J152" s="308"/>
      <c r="M152" s="260">
        <f t="shared" si="12"/>
        <v>558000</v>
      </c>
      <c r="N152" s="204" t="s">
        <v>384</v>
      </c>
      <c r="O152" s="227">
        <f>+Adm!C154</f>
        <v>258000</v>
      </c>
      <c r="P152" s="227">
        <f>+PresMpal!C154</f>
        <v>0</v>
      </c>
      <c r="Q152" s="227">
        <f>+'Pro civil'!C154</f>
        <v>0</v>
      </c>
      <c r="R152" s="227">
        <f>+'C social'!C154</f>
        <v>0</v>
      </c>
      <c r="S152" s="227">
        <f>+Trasp!C154</f>
        <v>0</v>
      </c>
      <c r="T152" s="227">
        <f>+Turismo!C154</f>
        <v>0</v>
      </c>
      <c r="V152" s="260">
        <f>+'Gastos R33'!C155</f>
        <v>300000</v>
      </c>
      <c r="X152" s="227">
        <f t="shared" si="9"/>
        <v>258000</v>
      </c>
    </row>
    <row r="153" spans="1:24" x14ac:dyDescent="0.2">
      <c r="A153" s="14" t="s">
        <v>386</v>
      </c>
      <c r="B153" s="15" t="s">
        <v>387</v>
      </c>
      <c r="C153" s="421"/>
      <c r="D153" s="421"/>
      <c r="E153" s="294">
        <f t="shared" si="11"/>
        <v>0</v>
      </c>
      <c r="F153" s="307"/>
      <c r="G153" s="308"/>
      <c r="H153" s="308"/>
      <c r="I153" s="308"/>
      <c r="J153" s="308"/>
      <c r="M153" s="260">
        <f t="shared" si="12"/>
        <v>0</v>
      </c>
      <c r="N153" s="204" t="s">
        <v>386</v>
      </c>
      <c r="O153" s="227">
        <f>+Adm!C155</f>
        <v>0</v>
      </c>
      <c r="P153" s="227">
        <f>+PresMpal!C155</f>
        <v>0</v>
      </c>
      <c r="Q153" s="227">
        <f>+'Pro civil'!C155</f>
        <v>0</v>
      </c>
      <c r="R153" s="227">
        <f>+'C social'!C155</f>
        <v>0</v>
      </c>
      <c r="S153" s="227">
        <f>+Trasp!C155</f>
        <v>0</v>
      </c>
      <c r="T153" s="227">
        <f>+Turismo!C155</f>
        <v>0</v>
      </c>
      <c r="V153" s="260">
        <f>+'Gastos R33'!C156</f>
        <v>0</v>
      </c>
      <c r="X153" s="227">
        <f t="shared" si="9"/>
        <v>0</v>
      </c>
    </row>
    <row r="154" spans="1:24" x14ac:dyDescent="0.2">
      <c r="A154" s="14" t="s">
        <v>388</v>
      </c>
      <c r="B154" s="15" t="s">
        <v>389</v>
      </c>
      <c r="C154" s="421">
        <f t="shared" si="10"/>
        <v>0</v>
      </c>
      <c r="D154" s="421"/>
      <c r="E154" s="294">
        <f t="shared" si="11"/>
        <v>0</v>
      </c>
      <c r="F154" s="307"/>
      <c r="G154" s="308"/>
      <c r="H154" s="308"/>
      <c r="I154" s="308"/>
      <c r="J154" s="308"/>
      <c r="M154" s="260">
        <f t="shared" si="12"/>
        <v>0</v>
      </c>
      <c r="N154" s="204" t="s">
        <v>388</v>
      </c>
      <c r="O154" s="227">
        <f>+Adm!C156</f>
        <v>0</v>
      </c>
      <c r="P154" s="227">
        <f>+PresMpal!C156</f>
        <v>0</v>
      </c>
      <c r="Q154" s="227">
        <f>+'Pro civil'!C156</f>
        <v>0</v>
      </c>
      <c r="R154" s="227">
        <f>+'C social'!C156</f>
        <v>0</v>
      </c>
      <c r="S154" s="227">
        <f>+Trasp!C156</f>
        <v>0</v>
      </c>
      <c r="T154" s="227">
        <f>+Turismo!C156</f>
        <v>0</v>
      </c>
      <c r="V154" s="260">
        <f>+'Gastos R33'!C157</f>
        <v>0</v>
      </c>
      <c r="X154" s="227">
        <f t="shared" si="9"/>
        <v>0</v>
      </c>
    </row>
    <row r="155" spans="1:24" x14ac:dyDescent="0.2">
      <c r="A155" s="14" t="s">
        <v>390</v>
      </c>
      <c r="B155" s="15" t="s">
        <v>391</v>
      </c>
      <c r="C155" s="421"/>
      <c r="D155" s="421"/>
      <c r="E155" s="294">
        <f t="shared" si="11"/>
        <v>0</v>
      </c>
      <c r="F155" s="307"/>
      <c r="G155" s="308"/>
      <c r="H155" s="308"/>
      <c r="I155" s="308"/>
      <c r="J155" s="308"/>
      <c r="M155" s="260">
        <f t="shared" si="12"/>
        <v>0</v>
      </c>
      <c r="N155" s="204" t="s">
        <v>390</v>
      </c>
      <c r="O155" s="227">
        <f>+Adm!C157</f>
        <v>0</v>
      </c>
      <c r="P155" s="227">
        <f>+PresMpal!C157</f>
        <v>0</v>
      </c>
      <c r="Q155" s="227">
        <f>+'Pro civil'!C157</f>
        <v>0</v>
      </c>
      <c r="R155" s="227">
        <f>+'C social'!C157</f>
        <v>0</v>
      </c>
      <c r="S155" s="227">
        <f>+Trasp!C157</f>
        <v>0</v>
      </c>
      <c r="T155" s="227">
        <f>+Turismo!C157</f>
        <v>0</v>
      </c>
      <c r="V155" s="260">
        <f>+'Gastos R33'!C158</f>
        <v>0</v>
      </c>
      <c r="X155" s="227">
        <f t="shared" si="9"/>
        <v>0</v>
      </c>
    </row>
    <row r="156" spans="1:24" x14ac:dyDescent="0.2">
      <c r="A156" s="14" t="s">
        <v>392</v>
      </c>
      <c r="B156" s="15" t="s">
        <v>393</v>
      </c>
      <c r="C156" s="421">
        <v>200000</v>
      </c>
      <c r="D156" s="421"/>
      <c r="E156" s="294">
        <f t="shared" si="11"/>
        <v>0.23518604550880556</v>
      </c>
      <c r="F156" s="307"/>
      <c r="G156" s="308"/>
      <c r="H156" s="308"/>
      <c r="I156" s="308"/>
      <c r="J156" s="308"/>
      <c r="M156" s="260">
        <f t="shared" si="12"/>
        <v>350000</v>
      </c>
      <c r="N156" s="204" t="s">
        <v>392</v>
      </c>
      <c r="O156" s="227">
        <f>+Adm!C158</f>
        <v>300000</v>
      </c>
      <c r="P156" s="227">
        <f>+PresMpal!C158</f>
        <v>0</v>
      </c>
      <c r="Q156" s="227">
        <f>+'Pro civil'!C158</f>
        <v>0</v>
      </c>
      <c r="R156" s="227">
        <f>+'C social'!C158</f>
        <v>0</v>
      </c>
      <c r="S156" s="227">
        <f>+Trasp!C158</f>
        <v>0</v>
      </c>
      <c r="T156" s="227">
        <f>+Turismo!C158</f>
        <v>0</v>
      </c>
      <c r="V156" s="260">
        <f>+'Gastos R33'!C159</f>
        <v>50000</v>
      </c>
      <c r="X156" s="227">
        <f t="shared" si="9"/>
        <v>300000</v>
      </c>
    </row>
    <row r="157" spans="1:24" x14ac:dyDescent="0.2">
      <c r="A157" s="14" t="s">
        <v>394</v>
      </c>
      <c r="B157" s="15" t="s">
        <v>395</v>
      </c>
      <c r="C157" s="421"/>
      <c r="D157" s="421"/>
      <c r="E157" s="294">
        <f t="shared" si="11"/>
        <v>0</v>
      </c>
      <c r="F157" s="307"/>
      <c r="G157" s="308"/>
      <c r="H157" s="308"/>
      <c r="I157" s="308"/>
      <c r="J157" s="308"/>
      <c r="M157" s="260">
        <f t="shared" si="12"/>
        <v>0</v>
      </c>
      <c r="N157" s="204" t="s">
        <v>394</v>
      </c>
      <c r="O157" s="227">
        <f>+Adm!C159</f>
        <v>0</v>
      </c>
      <c r="P157" s="227">
        <f>+PresMpal!C159</f>
        <v>0</v>
      </c>
      <c r="Q157" s="227">
        <f>+'Pro civil'!C159</f>
        <v>0</v>
      </c>
      <c r="R157" s="227">
        <f>+'C social'!C159</f>
        <v>0</v>
      </c>
      <c r="S157" s="227">
        <f>+Trasp!C159</f>
        <v>0</v>
      </c>
      <c r="T157" s="227">
        <f>+Turismo!C159</f>
        <v>0</v>
      </c>
      <c r="V157" s="260">
        <f>+'Gastos R33'!C160</f>
        <v>0</v>
      </c>
      <c r="X157" s="227">
        <f t="shared" si="9"/>
        <v>0</v>
      </c>
    </row>
    <row r="158" spans="1:24" x14ac:dyDescent="0.2">
      <c r="A158" s="14" t="s">
        <v>396</v>
      </c>
      <c r="B158" s="15" t="s">
        <v>397</v>
      </c>
      <c r="C158" s="421">
        <f t="shared" si="10"/>
        <v>50000</v>
      </c>
      <c r="D158" s="421"/>
      <c r="E158" s="294">
        <f t="shared" si="11"/>
        <v>5.8796511377201391E-2</v>
      </c>
      <c r="F158" s="307"/>
      <c r="G158" s="308"/>
      <c r="H158" s="308"/>
      <c r="I158" s="308"/>
      <c r="J158" s="308"/>
      <c r="M158" s="260">
        <f t="shared" si="12"/>
        <v>50000</v>
      </c>
      <c r="N158" s="204" t="s">
        <v>396</v>
      </c>
      <c r="O158" s="227">
        <f>+Adm!C160</f>
        <v>50000</v>
      </c>
      <c r="P158" s="227">
        <f>+PresMpal!C160</f>
        <v>0</v>
      </c>
      <c r="Q158" s="227">
        <f>+'Pro civil'!C160</f>
        <v>0</v>
      </c>
      <c r="R158" s="227">
        <f>+'C social'!C160</f>
        <v>0</v>
      </c>
      <c r="S158" s="227">
        <f>+Trasp!C160</f>
        <v>0</v>
      </c>
      <c r="T158" s="227">
        <f>+Turismo!C160</f>
        <v>0</v>
      </c>
      <c r="V158" s="260">
        <f>+'Gastos R33'!C161</f>
        <v>0</v>
      </c>
      <c r="X158" s="227">
        <f t="shared" si="9"/>
        <v>50000</v>
      </c>
    </row>
    <row r="159" spans="1:24" x14ac:dyDescent="0.2">
      <c r="A159" s="14" t="s">
        <v>398</v>
      </c>
      <c r="B159" s="15" t="s">
        <v>399</v>
      </c>
      <c r="C159" s="421"/>
      <c r="D159" s="421"/>
      <c r="E159" s="294">
        <f t="shared" si="11"/>
        <v>0</v>
      </c>
      <c r="F159" s="307"/>
      <c r="G159" s="308"/>
      <c r="H159" s="308"/>
      <c r="I159" s="308"/>
      <c r="J159" s="308"/>
      <c r="M159" s="260">
        <f t="shared" si="12"/>
        <v>0</v>
      </c>
      <c r="N159" s="204" t="s">
        <v>398</v>
      </c>
      <c r="O159" s="227">
        <f>+Adm!C161</f>
        <v>0</v>
      </c>
      <c r="P159" s="227">
        <f>+PresMpal!C161</f>
        <v>0</v>
      </c>
      <c r="Q159" s="227">
        <f>+'Pro civil'!C161</f>
        <v>0</v>
      </c>
      <c r="R159" s="227">
        <f>+'C social'!C161</f>
        <v>0</v>
      </c>
      <c r="S159" s="227">
        <f>+Trasp!C161</f>
        <v>0</v>
      </c>
      <c r="T159" s="227">
        <f>+Turismo!C161</f>
        <v>0</v>
      </c>
      <c r="V159" s="260">
        <f>+'Gastos R33'!C162</f>
        <v>0</v>
      </c>
      <c r="X159" s="227">
        <f t="shared" si="9"/>
        <v>0</v>
      </c>
    </row>
    <row r="160" spans="1:24" x14ac:dyDescent="0.2">
      <c r="A160" s="14" t="s">
        <v>400</v>
      </c>
      <c r="B160" s="15" t="s">
        <v>401</v>
      </c>
      <c r="C160" s="421">
        <f t="shared" si="10"/>
        <v>50000</v>
      </c>
      <c r="D160" s="426"/>
      <c r="E160" s="294">
        <f t="shared" si="11"/>
        <v>5.8796511377201391E-2</v>
      </c>
      <c r="F160" s="307"/>
      <c r="G160" s="308"/>
      <c r="H160" s="308"/>
      <c r="I160" s="308"/>
      <c r="J160" s="308"/>
      <c r="M160" s="260">
        <f t="shared" si="12"/>
        <v>50000</v>
      </c>
      <c r="N160" s="204" t="s">
        <v>400</v>
      </c>
      <c r="O160" s="227">
        <f>+Adm!C162</f>
        <v>50000</v>
      </c>
      <c r="P160" s="227">
        <f>+PresMpal!C162</f>
        <v>0</v>
      </c>
      <c r="Q160" s="227">
        <f>+'Pro civil'!C162</f>
        <v>0</v>
      </c>
      <c r="R160" s="227">
        <f>+'C social'!C162</f>
        <v>0</v>
      </c>
      <c r="S160" s="227">
        <f>+Trasp!C162</f>
        <v>0</v>
      </c>
      <c r="T160" s="227">
        <f>+Turismo!C162</f>
        <v>0</v>
      </c>
      <c r="V160" s="260">
        <f>+'Gastos R33'!C163</f>
        <v>0</v>
      </c>
      <c r="X160" s="227">
        <f t="shared" si="9"/>
        <v>50000</v>
      </c>
    </row>
    <row r="161" spans="1:24" x14ac:dyDescent="0.2">
      <c r="A161" s="13" t="s">
        <v>402</v>
      </c>
      <c r="B161" s="25" t="s">
        <v>10</v>
      </c>
      <c r="C161" s="386">
        <f>SUM(C162:C167)</f>
        <v>300000</v>
      </c>
      <c r="D161" s="425"/>
      <c r="E161" s="317">
        <f t="shared" ref="E161:E186" si="13">+C161/$D$559*100</f>
        <v>0.35277906826320832</v>
      </c>
      <c r="F161" s="307"/>
      <c r="G161" s="308"/>
      <c r="H161" s="308"/>
      <c r="I161" s="308"/>
      <c r="J161" s="308"/>
      <c r="M161" s="260">
        <f t="shared" si="12"/>
        <v>0</v>
      </c>
      <c r="N161" s="203" t="s">
        <v>402</v>
      </c>
      <c r="O161" s="227">
        <f>+Adm!C163</f>
        <v>0</v>
      </c>
      <c r="P161" s="227">
        <f>+PresMpal!C163</f>
        <v>0</v>
      </c>
      <c r="Q161" s="227">
        <f>+'Pro civil'!C163</f>
        <v>0</v>
      </c>
      <c r="R161" s="227">
        <f>+'C social'!C163</f>
        <v>0</v>
      </c>
      <c r="S161" s="227">
        <f>+Trasp!C163</f>
        <v>0</v>
      </c>
      <c r="T161" s="227">
        <f>+Turismo!C163</f>
        <v>0</v>
      </c>
      <c r="V161" s="260">
        <f>+'Gastos R33'!C164</f>
        <v>0</v>
      </c>
      <c r="X161" s="227">
        <f t="shared" si="9"/>
        <v>0</v>
      </c>
    </row>
    <row r="162" spans="1:24" x14ac:dyDescent="0.2">
      <c r="A162" s="14" t="s">
        <v>403</v>
      </c>
      <c r="B162" s="15" t="s">
        <v>404</v>
      </c>
      <c r="C162" s="421"/>
      <c r="D162" s="421"/>
      <c r="E162" s="294">
        <f t="shared" si="13"/>
        <v>0</v>
      </c>
      <c r="F162" s="307"/>
      <c r="G162" s="308"/>
      <c r="H162" s="308"/>
      <c r="I162" s="308"/>
      <c r="J162" s="308"/>
      <c r="M162" s="260">
        <f t="shared" si="12"/>
        <v>0</v>
      </c>
      <c r="N162" s="204" t="s">
        <v>403</v>
      </c>
      <c r="O162" s="227">
        <f>+Adm!C164</f>
        <v>0</v>
      </c>
      <c r="P162" s="227">
        <f>+PresMpal!C164</f>
        <v>0</v>
      </c>
      <c r="Q162" s="227">
        <f>+'Pro civil'!C164</f>
        <v>0</v>
      </c>
      <c r="R162" s="227">
        <f>+'C social'!C164</f>
        <v>0</v>
      </c>
      <c r="S162" s="227">
        <f>+Trasp!C164</f>
        <v>0</v>
      </c>
      <c r="T162" s="227">
        <f>+Turismo!C164</f>
        <v>0</v>
      </c>
      <c r="V162" s="260">
        <f>+'Gastos R33'!C165</f>
        <v>0</v>
      </c>
      <c r="X162" s="227">
        <f t="shared" si="9"/>
        <v>0</v>
      </c>
    </row>
    <row r="163" spans="1:24" x14ac:dyDescent="0.2">
      <c r="A163" s="14" t="s">
        <v>405</v>
      </c>
      <c r="B163" s="15" t="s">
        <v>406</v>
      </c>
      <c r="C163" s="421">
        <f t="shared" si="10"/>
        <v>0</v>
      </c>
      <c r="D163" s="421"/>
      <c r="E163" s="294">
        <f t="shared" si="13"/>
        <v>0</v>
      </c>
      <c r="F163" s="307"/>
      <c r="G163" s="308"/>
      <c r="H163" s="308"/>
      <c r="I163" s="308"/>
      <c r="J163" s="308"/>
      <c r="M163" s="260">
        <f t="shared" si="12"/>
        <v>0</v>
      </c>
      <c r="N163" s="204" t="s">
        <v>405</v>
      </c>
      <c r="O163" s="227">
        <f>+Adm!C165</f>
        <v>0</v>
      </c>
      <c r="P163" s="227">
        <f>+PresMpal!C165</f>
        <v>0</v>
      </c>
      <c r="Q163" s="227">
        <f>+'Pro civil'!C165</f>
        <v>0</v>
      </c>
      <c r="R163" s="227">
        <f>+'C social'!C165</f>
        <v>0</v>
      </c>
      <c r="S163" s="227">
        <f>+Trasp!C165</f>
        <v>0</v>
      </c>
      <c r="T163" s="227">
        <f>+Turismo!C165</f>
        <v>0</v>
      </c>
      <c r="V163" s="260">
        <f>+'Gastos R33'!C166</f>
        <v>0</v>
      </c>
      <c r="X163" s="227">
        <f t="shared" si="9"/>
        <v>0</v>
      </c>
    </row>
    <row r="164" spans="1:24" x14ac:dyDescent="0.2">
      <c r="A164" s="14" t="s">
        <v>407</v>
      </c>
      <c r="B164" s="15" t="s">
        <v>408</v>
      </c>
      <c r="C164" s="421"/>
      <c r="D164" s="421"/>
      <c r="E164" s="294">
        <f t="shared" si="13"/>
        <v>0</v>
      </c>
      <c r="F164" s="307"/>
      <c r="G164" s="308"/>
      <c r="H164" s="308"/>
      <c r="I164" s="308"/>
      <c r="J164" s="308"/>
      <c r="M164" s="260">
        <f t="shared" si="12"/>
        <v>0</v>
      </c>
      <c r="N164" s="204" t="s">
        <v>407</v>
      </c>
      <c r="O164" s="227">
        <f>+Adm!C166</f>
        <v>0</v>
      </c>
      <c r="P164" s="227">
        <f>+PresMpal!C166</f>
        <v>0</v>
      </c>
      <c r="Q164" s="227">
        <f>+'Pro civil'!C166</f>
        <v>0</v>
      </c>
      <c r="R164" s="227">
        <f>+'C social'!C166</f>
        <v>0</v>
      </c>
      <c r="S164" s="227">
        <f>+Trasp!C166</f>
        <v>0</v>
      </c>
      <c r="T164" s="227">
        <f>+Turismo!C166</f>
        <v>0</v>
      </c>
      <c r="V164" s="260">
        <f>+'Gastos R33'!C167</f>
        <v>0</v>
      </c>
      <c r="X164" s="227">
        <f t="shared" si="9"/>
        <v>0</v>
      </c>
    </row>
    <row r="165" spans="1:24" x14ac:dyDescent="0.2">
      <c r="A165" s="14" t="s">
        <v>409</v>
      </c>
      <c r="B165" s="15" t="s">
        <v>410</v>
      </c>
      <c r="C165" s="421">
        <v>100000</v>
      </c>
      <c r="D165" s="421"/>
      <c r="E165" s="294">
        <f t="shared" si="13"/>
        <v>0.11759302275440278</v>
      </c>
      <c r="F165" s="307"/>
      <c r="G165" s="308"/>
      <c r="H165" s="308"/>
      <c r="I165" s="308"/>
      <c r="J165" s="308"/>
      <c r="M165" s="260">
        <f t="shared" si="12"/>
        <v>300000</v>
      </c>
      <c r="N165" s="204" t="s">
        <v>409</v>
      </c>
      <c r="O165" s="227">
        <f>+Adm!C167</f>
        <v>0</v>
      </c>
      <c r="P165" s="227">
        <f>+PresMpal!C167</f>
        <v>0</v>
      </c>
      <c r="Q165" s="227">
        <f>+'Pro civil'!C167</f>
        <v>0</v>
      </c>
      <c r="R165" s="227">
        <f>+'C social'!C167</f>
        <v>0</v>
      </c>
      <c r="S165" s="227">
        <f>+Trasp!C167</f>
        <v>0</v>
      </c>
      <c r="T165" s="227">
        <f>+Turismo!C167</f>
        <v>0</v>
      </c>
      <c r="V165" s="260">
        <f>+'Gastos R33'!C168</f>
        <v>300000</v>
      </c>
      <c r="X165" s="227">
        <f t="shared" si="9"/>
        <v>0</v>
      </c>
    </row>
    <row r="166" spans="1:24" x14ac:dyDescent="0.2">
      <c r="A166" s="14" t="s">
        <v>411</v>
      </c>
      <c r="B166" s="15" t="s">
        <v>412</v>
      </c>
      <c r="C166" s="421"/>
      <c r="D166" s="421"/>
      <c r="E166" s="294">
        <f t="shared" si="13"/>
        <v>0</v>
      </c>
      <c r="F166" s="307"/>
      <c r="G166" s="308"/>
      <c r="H166" s="308"/>
      <c r="I166" s="308"/>
      <c r="J166" s="308"/>
      <c r="M166" s="260">
        <f t="shared" si="12"/>
        <v>0</v>
      </c>
      <c r="N166" s="204" t="s">
        <v>411</v>
      </c>
      <c r="O166" s="227">
        <f>+Adm!C168</f>
        <v>0</v>
      </c>
      <c r="P166" s="227">
        <f>+PresMpal!C168</f>
        <v>0</v>
      </c>
      <c r="Q166" s="227">
        <f>+'Pro civil'!C168</f>
        <v>0</v>
      </c>
      <c r="R166" s="227">
        <f>+'C social'!C168</f>
        <v>0</v>
      </c>
      <c r="S166" s="227">
        <f>+Trasp!C168</f>
        <v>0</v>
      </c>
      <c r="T166" s="227">
        <f>+Turismo!C168</f>
        <v>0</v>
      </c>
      <c r="V166" s="260">
        <f>+'Gastos R33'!C169</f>
        <v>0</v>
      </c>
      <c r="X166" s="227">
        <f t="shared" si="9"/>
        <v>0</v>
      </c>
    </row>
    <row r="167" spans="1:24" x14ac:dyDescent="0.2">
      <c r="A167" s="14" t="s">
        <v>413</v>
      </c>
      <c r="B167" s="15" t="s">
        <v>414</v>
      </c>
      <c r="C167" s="421">
        <v>200000</v>
      </c>
      <c r="D167" s="421"/>
      <c r="E167" s="294">
        <f t="shared" si="13"/>
        <v>0.23518604550880556</v>
      </c>
      <c r="F167" s="307"/>
      <c r="G167" s="308"/>
      <c r="H167" s="308"/>
      <c r="I167" s="308"/>
      <c r="J167" s="308"/>
      <c r="M167" s="260">
        <f t="shared" si="12"/>
        <v>300000</v>
      </c>
      <c r="N167" s="204" t="s">
        <v>413</v>
      </c>
      <c r="O167" s="227">
        <f>+Adm!C169</f>
        <v>0</v>
      </c>
      <c r="P167" s="227">
        <f>+PresMpal!C169</f>
        <v>0</v>
      </c>
      <c r="Q167" s="227">
        <f>+'Pro civil'!C169</f>
        <v>0</v>
      </c>
      <c r="R167" s="227">
        <f>+'C social'!C169</f>
        <v>0</v>
      </c>
      <c r="S167" s="227">
        <f>+Trasp!C169</f>
        <v>0</v>
      </c>
      <c r="T167" s="227">
        <f>+Turismo!C169</f>
        <v>0</v>
      </c>
      <c r="V167" s="260">
        <f>+'Gastos R33'!C170</f>
        <v>300000</v>
      </c>
      <c r="X167" s="227">
        <f t="shared" si="9"/>
        <v>0</v>
      </c>
    </row>
    <row r="168" spans="1:24" x14ac:dyDescent="0.2">
      <c r="A168" s="13" t="s">
        <v>415</v>
      </c>
      <c r="B168" s="25" t="s">
        <v>11</v>
      </c>
      <c r="C168" s="386">
        <f>SUM(C169:C187)</f>
        <v>1063000</v>
      </c>
      <c r="D168" s="425"/>
      <c r="E168" s="317">
        <f t="shared" si="13"/>
        <v>1.2500138318793015</v>
      </c>
      <c r="F168" s="307"/>
      <c r="G168" s="308"/>
      <c r="H168" s="308"/>
      <c r="I168" s="308"/>
      <c r="J168" s="308"/>
      <c r="M168" s="260">
        <f t="shared" si="12"/>
        <v>0</v>
      </c>
      <c r="N168" s="203" t="s">
        <v>415</v>
      </c>
      <c r="O168" s="227">
        <f>+Adm!C170</f>
        <v>0</v>
      </c>
      <c r="P168" s="227">
        <f>+PresMpal!C170</f>
        <v>0</v>
      </c>
      <c r="Q168" s="227">
        <f>+'Pro civil'!C170</f>
        <v>0</v>
      </c>
      <c r="R168" s="227">
        <f>+'C social'!C170</f>
        <v>0</v>
      </c>
      <c r="S168" s="227">
        <f>+Trasp!C170</f>
        <v>0</v>
      </c>
      <c r="T168" s="227">
        <f>+Turismo!C170</f>
        <v>0</v>
      </c>
      <c r="V168" s="260">
        <f>+'Gastos R33'!C171</f>
        <v>0</v>
      </c>
      <c r="X168" s="227">
        <f t="shared" ref="X168:X231" si="14">+O168-P168-Q168-R168-S168-T168</f>
        <v>0</v>
      </c>
    </row>
    <row r="169" spans="1:24" x14ac:dyDescent="0.2">
      <c r="A169" s="14" t="s">
        <v>416</v>
      </c>
      <c r="B169" s="15" t="s">
        <v>417</v>
      </c>
      <c r="C169" s="421"/>
      <c r="D169" s="421"/>
      <c r="E169" s="294">
        <f t="shared" si="13"/>
        <v>0</v>
      </c>
      <c r="F169" s="307"/>
      <c r="G169" s="308"/>
      <c r="H169" s="308"/>
      <c r="I169" s="308"/>
      <c r="J169" s="308"/>
      <c r="M169" s="260">
        <f t="shared" si="12"/>
        <v>0</v>
      </c>
      <c r="N169" s="204" t="s">
        <v>416</v>
      </c>
      <c r="O169" s="227">
        <f>+Adm!C171</f>
        <v>0</v>
      </c>
      <c r="P169" s="227">
        <f>+PresMpal!C171</f>
        <v>0</v>
      </c>
      <c r="Q169" s="227">
        <f>+'Pro civil'!C171</f>
        <v>0</v>
      </c>
      <c r="R169" s="227">
        <f>+'C social'!C171</f>
        <v>0</v>
      </c>
      <c r="S169" s="227">
        <f>+Trasp!C171</f>
        <v>0</v>
      </c>
      <c r="T169" s="227">
        <f>+Turismo!C171</f>
        <v>0</v>
      </c>
      <c r="V169" s="260">
        <f>+'Gastos R33'!C172</f>
        <v>0</v>
      </c>
      <c r="X169" s="227">
        <f t="shared" si="14"/>
        <v>0</v>
      </c>
    </row>
    <row r="170" spans="1:24" x14ac:dyDescent="0.2">
      <c r="A170" s="14" t="s">
        <v>418</v>
      </c>
      <c r="B170" s="15" t="s">
        <v>419</v>
      </c>
      <c r="C170" s="421">
        <v>123000</v>
      </c>
      <c r="D170" s="421"/>
      <c r="E170" s="294">
        <f t="shared" si="13"/>
        <v>0.14463941798791541</v>
      </c>
      <c r="F170" s="307"/>
      <c r="G170" s="308"/>
      <c r="H170" s="308"/>
      <c r="I170" s="308"/>
      <c r="J170" s="308"/>
      <c r="M170" s="260">
        <f t="shared" si="12"/>
        <v>168000</v>
      </c>
      <c r="N170" s="204" t="s">
        <v>418</v>
      </c>
      <c r="O170" s="227">
        <f>+Adm!C172</f>
        <v>68000</v>
      </c>
      <c r="P170" s="227">
        <f>+PresMpal!C172</f>
        <v>0</v>
      </c>
      <c r="Q170" s="227">
        <f>+'Pro civil'!C172</f>
        <v>0</v>
      </c>
      <c r="R170" s="227">
        <f>+'C social'!C172</f>
        <v>0</v>
      </c>
      <c r="S170" s="227">
        <f>+Trasp!C172</f>
        <v>0</v>
      </c>
      <c r="T170" s="227">
        <f>+Turismo!C172</f>
        <v>0</v>
      </c>
      <c r="V170" s="260">
        <f>+'Gastos R33'!C173</f>
        <v>100000</v>
      </c>
      <c r="X170" s="227">
        <f t="shared" si="14"/>
        <v>68000</v>
      </c>
    </row>
    <row r="171" spans="1:24" x14ac:dyDescent="0.2">
      <c r="A171" s="14" t="s">
        <v>420</v>
      </c>
      <c r="B171" s="15" t="s">
        <v>421</v>
      </c>
      <c r="C171" s="421"/>
      <c r="D171" s="421"/>
      <c r="E171" s="294">
        <f t="shared" si="13"/>
        <v>0</v>
      </c>
      <c r="F171" s="307"/>
      <c r="G171" s="308"/>
      <c r="H171" s="308"/>
      <c r="I171" s="308"/>
      <c r="J171" s="308"/>
      <c r="M171" s="260">
        <f t="shared" si="12"/>
        <v>0</v>
      </c>
      <c r="N171" s="204" t="s">
        <v>420</v>
      </c>
      <c r="O171" s="227">
        <f>+Adm!C173</f>
        <v>0</v>
      </c>
      <c r="P171" s="227">
        <f>+PresMpal!C173</f>
        <v>0</v>
      </c>
      <c r="Q171" s="227">
        <f>+'Pro civil'!C173</f>
        <v>0</v>
      </c>
      <c r="R171" s="227">
        <f>+'C social'!C173</f>
        <v>0</v>
      </c>
      <c r="S171" s="227">
        <f>+Trasp!C173</f>
        <v>0</v>
      </c>
      <c r="T171" s="227">
        <f>+Turismo!C173</f>
        <v>0</v>
      </c>
      <c r="V171" s="260">
        <f>+'Gastos R33'!C174</f>
        <v>0</v>
      </c>
      <c r="X171" s="227">
        <f t="shared" si="14"/>
        <v>0</v>
      </c>
    </row>
    <row r="172" spans="1:24" x14ac:dyDescent="0.2">
      <c r="A172" s="14" t="s">
        <v>422</v>
      </c>
      <c r="B172" s="15" t="s">
        <v>423</v>
      </c>
      <c r="C172" s="421">
        <v>60000</v>
      </c>
      <c r="D172" s="421"/>
      <c r="E172" s="294">
        <f t="shared" si="13"/>
        <v>7.0555813652641658E-2</v>
      </c>
      <c r="F172" s="307"/>
      <c r="G172" s="308"/>
      <c r="H172" s="308"/>
      <c r="I172" s="308"/>
      <c r="J172" s="308"/>
      <c r="M172" s="260">
        <f t="shared" si="12"/>
        <v>260000</v>
      </c>
      <c r="N172" s="204" t="s">
        <v>422</v>
      </c>
      <c r="O172" s="227">
        <f>+Adm!C174</f>
        <v>160000</v>
      </c>
      <c r="P172" s="227">
        <f>+PresMpal!C174</f>
        <v>0</v>
      </c>
      <c r="Q172" s="227">
        <f>+'Pro civil'!C174</f>
        <v>0</v>
      </c>
      <c r="R172" s="227">
        <f>+'C social'!C174</f>
        <v>0</v>
      </c>
      <c r="S172" s="227">
        <f>+Trasp!C174</f>
        <v>0</v>
      </c>
      <c r="T172" s="227">
        <f>+Turismo!C174</f>
        <v>0</v>
      </c>
      <c r="V172" s="260">
        <f>+'Gastos R33'!C175</f>
        <v>100000</v>
      </c>
      <c r="X172" s="227">
        <f t="shared" si="14"/>
        <v>160000</v>
      </c>
    </row>
    <row r="173" spans="1:24" ht="23.6" x14ac:dyDescent="0.2">
      <c r="A173" s="14" t="s">
        <v>424</v>
      </c>
      <c r="B173" s="15" t="s">
        <v>425</v>
      </c>
      <c r="C173" s="421"/>
      <c r="D173" s="421"/>
      <c r="E173" s="294">
        <f t="shared" si="13"/>
        <v>0</v>
      </c>
      <c r="F173" s="307"/>
      <c r="G173" s="308"/>
      <c r="H173" s="308"/>
      <c r="I173" s="308"/>
      <c r="J173" s="308"/>
      <c r="M173" s="260">
        <f t="shared" si="12"/>
        <v>0</v>
      </c>
      <c r="N173" s="204" t="s">
        <v>424</v>
      </c>
      <c r="O173" s="227">
        <f>+Adm!C175</f>
        <v>0</v>
      </c>
      <c r="P173" s="227">
        <f>+PresMpal!C175</f>
        <v>0</v>
      </c>
      <c r="Q173" s="227">
        <f>+'Pro civil'!C175</f>
        <v>0</v>
      </c>
      <c r="R173" s="227">
        <f>+'C social'!C175</f>
        <v>0</v>
      </c>
      <c r="S173" s="227">
        <f>+Trasp!C175</f>
        <v>0</v>
      </c>
      <c r="T173" s="227">
        <f>+Turismo!C175</f>
        <v>0</v>
      </c>
      <c r="V173" s="260">
        <f>+'Gastos R33'!C176</f>
        <v>0</v>
      </c>
      <c r="X173" s="227">
        <f t="shared" si="14"/>
        <v>0</v>
      </c>
    </row>
    <row r="174" spans="1:24" ht="23.6" x14ac:dyDescent="0.2">
      <c r="A174" s="14" t="s">
        <v>426</v>
      </c>
      <c r="B174" s="15" t="s">
        <v>427</v>
      </c>
      <c r="C174" s="421">
        <v>160000</v>
      </c>
      <c r="D174" s="421"/>
      <c r="E174" s="294">
        <f t="shared" si="13"/>
        <v>0.18814883640704444</v>
      </c>
      <c r="F174" s="307"/>
      <c r="G174" s="308"/>
      <c r="H174" s="308"/>
      <c r="I174" s="308"/>
      <c r="J174" s="308"/>
      <c r="M174" s="260">
        <f t="shared" si="12"/>
        <v>60000</v>
      </c>
      <c r="N174" s="204" t="s">
        <v>426</v>
      </c>
      <c r="O174" s="227">
        <f>+Adm!C176</f>
        <v>60000</v>
      </c>
      <c r="P174" s="227">
        <f>+PresMpal!C176</f>
        <v>0</v>
      </c>
      <c r="Q174" s="227">
        <f>+'Pro civil'!C176</f>
        <v>0</v>
      </c>
      <c r="R174" s="227">
        <f>+'C social'!C176</f>
        <v>0</v>
      </c>
      <c r="S174" s="227">
        <f>+Trasp!C176</f>
        <v>0</v>
      </c>
      <c r="T174" s="227">
        <f>+Turismo!C176</f>
        <v>0</v>
      </c>
      <c r="V174" s="260">
        <f>+'Gastos R33'!C177</f>
        <v>0</v>
      </c>
      <c r="X174" s="227">
        <f t="shared" si="14"/>
        <v>60000</v>
      </c>
    </row>
    <row r="175" spans="1:24" ht="23.6" x14ac:dyDescent="0.2">
      <c r="A175" s="14" t="s">
        <v>428</v>
      </c>
      <c r="B175" s="15" t="s">
        <v>429</v>
      </c>
      <c r="C175" s="421"/>
      <c r="D175" s="421"/>
      <c r="E175" s="294">
        <f t="shared" si="13"/>
        <v>0</v>
      </c>
      <c r="F175" s="307"/>
      <c r="G175" s="308"/>
      <c r="H175" s="308"/>
      <c r="I175" s="308"/>
      <c r="J175" s="308"/>
      <c r="M175" s="260">
        <f t="shared" si="12"/>
        <v>0</v>
      </c>
      <c r="N175" s="204" t="s">
        <v>428</v>
      </c>
      <c r="O175" s="227">
        <f>+Adm!C177</f>
        <v>0</v>
      </c>
      <c r="P175" s="227">
        <f>+PresMpal!C177</f>
        <v>0</v>
      </c>
      <c r="Q175" s="227">
        <f>+'Pro civil'!C177</f>
        <v>0</v>
      </c>
      <c r="R175" s="227">
        <f>+'C social'!C177</f>
        <v>0</v>
      </c>
      <c r="S175" s="227">
        <f>+Trasp!C177</f>
        <v>0</v>
      </c>
      <c r="T175" s="227">
        <f>+Turismo!C177</f>
        <v>0</v>
      </c>
      <c r="V175" s="260">
        <f>+'Gastos R33'!C178</f>
        <v>0</v>
      </c>
      <c r="X175" s="227">
        <f t="shared" si="14"/>
        <v>0</v>
      </c>
    </row>
    <row r="176" spans="1:24" ht="23.6" x14ac:dyDescent="0.2">
      <c r="A176" s="14" t="s">
        <v>430</v>
      </c>
      <c r="B176" s="15" t="s">
        <v>431</v>
      </c>
      <c r="C176" s="421">
        <v>120000</v>
      </c>
      <c r="D176" s="421"/>
      <c r="E176" s="294">
        <f t="shared" si="13"/>
        <v>0.14111162730528332</v>
      </c>
      <c r="F176" s="307"/>
      <c r="G176" s="308"/>
      <c r="H176" s="308"/>
      <c r="I176" s="308"/>
      <c r="J176" s="308"/>
      <c r="M176" s="260">
        <f t="shared" si="12"/>
        <v>60000</v>
      </c>
      <c r="N176" s="204" t="s">
        <v>430</v>
      </c>
      <c r="O176" s="227">
        <f>+Adm!C178</f>
        <v>60000</v>
      </c>
      <c r="P176" s="227">
        <f>+PresMpal!C178</f>
        <v>0</v>
      </c>
      <c r="Q176" s="227">
        <f>+'Pro civil'!C178</f>
        <v>0</v>
      </c>
      <c r="R176" s="227">
        <f>+'C social'!C178</f>
        <v>0</v>
      </c>
      <c r="S176" s="227">
        <f>+Trasp!C178</f>
        <v>0</v>
      </c>
      <c r="T176" s="227">
        <f>+Turismo!C178</f>
        <v>0</v>
      </c>
      <c r="V176" s="260">
        <f>+'Gastos R33'!C179</f>
        <v>0</v>
      </c>
      <c r="X176" s="227">
        <f t="shared" si="14"/>
        <v>60000</v>
      </c>
    </row>
    <row r="177" spans="1:24" ht="23.6" x14ac:dyDescent="0.2">
      <c r="A177" s="14" t="s">
        <v>432</v>
      </c>
      <c r="B177" s="15" t="s">
        <v>433</v>
      </c>
      <c r="C177" s="421"/>
      <c r="D177" s="421"/>
      <c r="E177" s="294">
        <f t="shared" si="13"/>
        <v>0</v>
      </c>
      <c r="F177" s="307"/>
      <c r="G177" s="308"/>
      <c r="H177" s="308"/>
      <c r="I177" s="308"/>
      <c r="J177" s="308"/>
      <c r="M177" s="260">
        <f t="shared" si="12"/>
        <v>0</v>
      </c>
      <c r="N177" s="204" t="s">
        <v>432</v>
      </c>
      <c r="O177" s="227">
        <f>+Adm!C179</f>
        <v>0</v>
      </c>
      <c r="P177" s="227">
        <f>+PresMpal!C179</f>
        <v>0</v>
      </c>
      <c r="Q177" s="227">
        <f>+'Pro civil'!C179</f>
        <v>0</v>
      </c>
      <c r="R177" s="227">
        <f>+'C social'!C179</f>
        <v>0</v>
      </c>
      <c r="S177" s="227">
        <f>+Trasp!C179</f>
        <v>0</v>
      </c>
      <c r="T177" s="227">
        <f>+Turismo!C179</f>
        <v>0</v>
      </c>
      <c r="V177" s="260">
        <f>+'Gastos R33'!C180</f>
        <v>0</v>
      </c>
      <c r="X177" s="227">
        <f t="shared" si="14"/>
        <v>0</v>
      </c>
    </row>
    <row r="178" spans="1:24" ht="23.6" x14ac:dyDescent="0.2">
      <c r="A178" s="14" t="s">
        <v>434</v>
      </c>
      <c r="B178" s="15" t="s">
        <v>435</v>
      </c>
      <c r="C178" s="421">
        <f t="shared" ref="C178:C228" si="15">+M178</f>
        <v>0</v>
      </c>
      <c r="D178" s="426"/>
      <c r="E178" s="294">
        <f t="shared" si="13"/>
        <v>0</v>
      </c>
      <c r="F178" s="307"/>
      <c r="G178" s="308"/>
      <c r="H178" s="308"/>
      <c r="I178" s="308"/>
      <c r="J178" s="308"/>
      <c r="M178" s="260">
        <f t="shared" si="12"/>
        <v>0</v>
      </c>
      <c r="N178" s="204" t="s">
        <v>434</v>
      </c>
      <c r="O178" s="227">
        <f>+Adm!C180</f>
        <v>0</v>
      </c>
      <c r="P178" s="227">
        <f>+PresMpal!C180</f>
        <v>0</v>
      </c>
      <c r="Q178" s="227">
        <f>+'Pro civil'!C180</f>
        <v>0</v>
      </c>
      <c r="R178" s="227">
        <f>+'C social'!C180</f>
        <v>0</v>
      </c>
      <c r="S178" s="227">
        <f>+Trasp!C180</f>
        <v>0</v>
      </c>
      <c r="T178" s="227">
        <f>+Turismo!C180</f>
        <v>0</v>
      </c>
      <c r="V178" s="260">
        <f>+'Gastos R33'!C181</f>
        <v>0</v>
      </c>
      <c r="X178" s="227">
        <f t="shared" si="14"/>
        <v>0</v>
      </c>
    </row>
    <row r="179" spans="1:24" x14ac:dyDescent="0.2">
      <c r="A179" s="14" t="s">
        <v>436</v>
      </c>
      <c r="B179" s="15" t="s">
        <v>437</v>
      </c>
      <c r="C179" s="421"/>
      <c r="D179" s="421"/>
      <c r="E179" s="294">
        <f t="shared" si="13"/>
        <v>0</v>
      </c>
      <c r="F179" s="307"/>
      <c r="G179" s="308"/>
      <c r="H179" s="308"/>
      <c r="I179" s="308"/>
      <c r="J179" s="308"/>
      <c r="M179" s="260">
        <f t="shared" si="12"/>
        <v>0</v>
      </c>
      <c r="N179" s="204" t="s">
        <v>436</v>
      </c>
      <c r="O179" s="227">
        <f>+Adm!C181</f>
        <v>0</v>
      </c>
      <c r="P179" s="227">
        <f>+PresMpal!C181</f>
        <v>0</v>
      </c>
      <c r="Q179" s="227">
        <f>+'Pro civil'!C181</f>
        <v>0</v>
      </c>
      <c r="R179" s="227">
        <f>+'C social'!C181</f>
        <v>0</v>
      </c>
      <c r="S179" s="227">
        <f>+Trasp!C181</f>
        <v>0</v>
      </c>
      <c r="T179" s="227">
        <f>+Turismo!C181</f>
        <v>0</v>
      </c>
      <c r="V179" s="260">
        <f>+'Gastos R33'!C182</f>
        <v>0</v>
      </c>
      <c r="X179" s="227">
        <f t="shared" si="14"/>
        <v>0</v>
      </c>
    </row>
    <row r="180" spans="1:24" x14ac:dyDescent="0.2">
      <c r="A180" s="14" t="s">
        <v>438</v>
      </c>
      <c r="B180" s="15" t="s">
        <v>439</v>
      </c>
      <c r="C180" s="421">
        <f t="shared" si="15"/>
        <v>300000</v>
      </c>
      <c r="D180" s="421"/>
      <c r="E180" s="294">
        <f t="shared" si="13"/>
        <v>0.35277906826320832</v>
      </c>
      <c r="F180" s="307"/>
      <c r="G180" s="308"/>
      <c r="H180" s="308"/>
      <c r="I180" s="308"/>
      <c r="J180" s="308"/>
      <c r="M180" s="260">
        <f t="shared" si="12"/>
        <v>300000</v>
      </c>
      <c r="N180" s="204" t="s">
        <v>438</v>
      </c>
      <c r="O180" s="227">
        <f>+Adm!C182</f>
        <v>200000</v>
      </c>
      <c r="P180" s="227">
        <f>+PresMpal!C182</f>
        <v>0</v>
      </c>
      <c r="Q180" s="227">
        <f>+'Pro civil'!C182</f>
        <v>0</v>
      </c>
      <c r="R180" s="227">
        <f>+'C social'!C182</f>
        <v>0</v>
      </c>
      <c r="S180" s="227">
        <f>+Trasp!C182</f>
        <v>0</v>
      </c>
      <c r="T180" s="227">
        <f>+Turismo!C182</f>
        <v>0</v>
      </c>
      <c r="V180" s="260">
        <f>+'Gastos R33'!C183</f>
        <v>100000</v>
      </c>
      <c r="X180" s="227">
        <f t="shared" si="14"/>
        <v>200000</v>
      </c>
    </row>
    <row r="181" spans="1:24" x14ac:dyDescent="0.2">
      <c r="A181" s="14" t="s">
        <v>440</v>
      </c>
      <c r="B181" s="15" t="s">
        <v>441</v>
      </c>
      <c r="C181" s="421"/>
      <c r="D181" s="421"/>
      <c r="E181" s="294">
        <f t="shared" si="13"/>
        <v>0</v>
      </c>
      <c r="F181" s="307"/>
      <c r="G181" s="308"/>
      <c r="H181" s="308"/>
      <c r="I181" s="308"/>
      <c r="J181" s="308"/>
      <c r="M181" s="260">
        <f t="shared" si="12"/>
        <v>0</v>
      </c>
      <c r="N181" s="204" t="s">
        <v>440</v>
      </c>
      <c r="O181" s="227">
        <f>+Adm!C183</f>
        <v>0</v>
      </c>
      <c r="P181" s="227">
        <f>+PresMpal!C183</f>
        <v>0</v>
      </c>
      <c r="Q181" s="227">
        <f>+'Pro civil'!C183</f>
        <v>0</v>
      </c>
      <c r="R181" s="227">
        <f>+'C social'!C183</f>
        <v>0</v>
      </c>
      <c r="S181" s="227">
        <f>+Trasp!C183</f>
        <v>0</v>
      </c>
      <c r="T181" s="227">
        <f>+Turismo!C183</f>
        <v>0</v>
      </c>
      <c r="V181" s="260">
        <f>+'Gastos R33'!C184</f>
        <v>0</v>
      </c>
      <c r="X181" s="227">
        <f t="shared" si="14"/>
        <v>0</v>
      </c>
    </row>
    <row r="182" spans="1:24" x14ac:dyDescent="0.2">
      <c r="A182" s="14" t="s">
        <v>442</v>
      </c>
      <c r="B182" s="15" t="s">
        <v>443</v>
      </c>
      <c r="C182" s="421">
        <f t="shared" si="15"/>
        <v>0</v>
      </c>
      <c r="D182" s="421"/>
      <c r="E182" s="294">
        <f t="shared" si="13"/>
        <v>0</v>
      </c>
      <c r="F182" s="307"/>
      <c r="G182" s="308"/>
      <c r="H182" s="308"/>
      <c r="I182" s="308"/>
      <c r="J182" s="308"/>
      <c r="M182" s="260">
        <f t="shared" si="12"/>
        <v>0</v>
      </c>
      <c r="N182" s="204" t="s">
        <v>442</v>
      </c>
      <c r="O182" s="227">
        <f>+Adm!C184</f>
        <v>0</v>
      </c>
      <c r="P182" s="227">
        <f>+PresMpal!C184</f>
        <v>0</v>
      </c>
      <c r="Q182" s="227">
        <f>+'Pro civil'!C184</f>
        <v>0</v>
      </c>
      <c r="R182" s="227">
        <f>+'C social'!C184</f>
        <v>0</v>
      </c>
      <c r="S182" s="227">
        <f>+Trasp!C184</f>
        <v>0</v>
      </c>
      <c r="T182" s="227">
        <f>+Turismo!C184</f>
        <v>0</v>
      </c>
      <c r="V182" s="260">
        <f>+'Gastos R33'!C185</f>
        <v>0</v>
      </c>
      <c r="X182" s="227">
        <f t="shared" si="14"/>
        <v>0</v>
      </c>
    </row>
    <row r="183" spans="1:24" x14ac:dyDescent="0.2">
      <c r="A183" s="14" t="s">
        <v>444</v>
      </c>
      <c r="B183" s="15" t="s">
        <v>445</v>
      </c>
      <c r="C183" s="421"/>
      <c r="D183" s="421"/>
      <c r="E183" s="294">
        <f t="shared" si="13"/>
        <v>0</v>
      </c>
      <c r="F183" s="307"/>
      <c r="G183" s="308"/>
      <c r="H183" s="308"/>
      <c r="I183" s="308"/>
      <c r="J183" s="308"/>
      <c r="M183" s="260">
        <f t="shared" si="12"/>
        <v>0</v>
      </c>
      <c r="N183" s="204" t="s">
        <v>444</v>
      </c>
      <c r="O183" s="227">
        <f>+Adm!C185</f>
        <v>0</v>
      </c>
      <c r="P183" s="227">
        <f>+PresMpal!C185</f>
        <v>0</v>
      </c>
      <c r="Q183" s="227">
        <f>+'Pro civil'!C185</f>
        <v>0</v>
      </c>
      <c r="R183" s="227">
        <f>+'C social'!C185</f>
        <v>0</v>
      </c>
      <c r="S183" s="227">
        <f>+Trasp!C185</f>
        <v>0</v>
      </c>
      <c r="T183" s="227">
        <f>+Turismo!C185</f>
        <v>0</v>
      </c>
      <c r="V183" s="260">
        <f>+'Gastos R33'!C186</f>
        <v>0</v>
      </c>
      <c r="X183" s="227">
        <f t="shared" si="14"/>
        <v>0</v>
      </c>
    </row>
    <row r="184" spans="1:24" x14ac:dyDescent="0.2">
      <c r="A184" s="14" t="s">
        <v>446</v>
      </c>
      <c r="B184" s="15" t="s">
        <v>447</v>
      </c>
      <c r="C184" s="421">
        <f t="shared" si="15"/>
        <v>250000</v>
      </c>
      <c r="D184" s="426"/>
      <c r="E184" s="294">
        <f t="shared" si="13"/>
        <v>0.29398255688600694</v>
      </c>
      <c r="F184" s="307"/>
      <c r="G184" s="308"/>
      <c r="H184" s="308"/>
      <c r="I184" s="308"/>
      <c r="J184" s="308"/>
      <c r="M184" s="260">
        <f t="shared" si="12"/>
        <v>250000</v>
      </c>
      <c r="N184" s="204" t="s">
        <v>446</v>
      </c>
      <c r="O184" s="227">
        <f>+Adm!C186</f>
        <v>200000</v>
      </c>
      <c r="P184" s="227">
        <f>+PresMpal!C186</f>
        <v>0</v>
      </c>
      <c r="Q184" s="227">
        <f>+'Pro civil'!C186</f>
        <v>0</v>
      </c>
      <c r="R184" s="227">
        <f>+'C social'!C186</f>
        <v>0</v>
      </c>
      <c r="S184" s="227">
        <f>+Trasp!C186</f>
        <v>0</v>
      </c>
      <c r="T184" s="227">
        <f>+Turismo!C186</f>
        <v>0</v>
      </c>
      <c r="V184" s="260">
        <f>+'Gastos R33'!C187</f>
        <v>50000</v>
      </c>
      <c r="X184" s="227">
        <f t="shared" si="14"/>
        <v>200000</v>
      </c>
    </row>
    <row r="185" spans="1:24" x14ac:dyDescent="0.2">
      <c r="A185" s="14" t="s">
        <v>448</v>
      </c>
      <c r="B185" s="15" t="s">
        <v>449</v>
      </c>
      <c r="C185" s="421"/>
      <c r="D185" s="421"/>
      <c r="E185" s="294">
        <f t="shared" si="13"/>
        <v>0</v>
      </c>
      <c r="F185" s="307"/>
      <c r="G185" s="308"/>
      <c r="H185" s="308"/>
      <c r="I185" s="308"/>
      <c r="J185" s="308"/>
      <c r="M185" s="260">
        <f t="shared" si="12"/>
        <v>0</v>
      </c>
      <c r="N185" s="204" t="s">
        <v>448</v>
      </c>
      <c r="O185" s="227">
        <f>+Adm!C187</f>
        <v>0</v>
      </c>
      <c r="P185" s="227">
        <f>+PresMpal!C187</f>
        <v>0</v>
      </c>
      <c r="Q185" s="227">
        <f>+'Pro civil'!C187</f>
        <v>0</v>
      </c>
      <c r="R185" s="227">
        <f>+'C social'!C187</f>
        <v>0</v>
      </c>
      <c r="S185" s="227">
        <f>+Trasp!C187</f>
        <v>0</v>
      </c>
      <c r="T185" s="227">
        <f>+Turismo!C187</f>
        <v>0</v>
      </c>
      <c r="V185" s="260">
        <f>+'Gastos R33'!C188</f>
        <v>0</v>
      </c>
      <c r="X185" s="227">
        <f t="shared" si="14"/>
        <v>0</v>
      </c>
    </row>
    <row r="186" spans="1:24" x14ac:dyDescent="0.2">
      <c r="A186" s="14" t="s">
        <v>450</v>
      </c>
      <c r="B186" s="15" t="s">
        <v>451</v>
      </c>
      <c r="C186" s="421">
        <f t="shared" si="15"/>
        <v>50000</v>
      </c>
      <c r="D186" s="421"/>
      <c r="E186" s="294">
        <f t="shared" si="13"/>
        <v>5.8796511377201391E-2</v>
      </c>
      <c r="F186" s="307"/>
      <c r="G186" s="308"/>
      <c r="H186" s="308"/>
      <c r="I186" s="308"/>
      <c r="J186" s="308"/>
      <c r="M186" s="260">
        <f t="shared" si="12"/>
        <v>50000</v>
      </c>
      <c r="N186" s="204" t="s">
        <v>450</v>
      </c>
      <c r="O186" s="227">
        <f>+Adm!C188</f>
        <v>50000</v>
      </c>
      <c r="P186" s="227">
        <f>+PresMpal!C188</f>
        <v>0</v>
      </c>
      <c r="Q186" s="227">
        <f>+'Pro civil'!C188</f>
        <v>0</v>
      </c>
      <c r="R186" s="227">
        <f>+'C social'!C188</f>
        <v>0</v>
      </c>
      <c r="S186" s="227">
        <f>+Trasp!C188</f>
        <v>0</v>
      </c>
      <c r="T186" s="227">
        <f>+Turismo!C188</f>
        <v>0</v>
      </c>
      <c r="V186" s="260">
        <f>+'Gastos R33'!C189</f>
        <v>0</v>
      </c>
      <c r="X186" s="227">
        <f t="shared" si="14"/>
        <v>50000</v>
      </c>
    </row>
    <row r="187" spans="1:24" x14ac:dyDescent="0.2">
      <c r="A187" s="16" t="s">
        <v>452</v>
      </c>
      <c r="B187" s="21" t="s">
        <v>453</v>
      </c>
      <c r="C187" s="421"/>
      <c r="D187" s="387">
        <f>+C188+C210+C229+C251+C270+C289+C306+C326+C340</f>
        <v>12940700</v>
      </c>
      <c r="E187" s="316">
        <f>+D187/$D$559*100</f>
        <v>15.217360295578999</v>
      </c>
      <c r="F187" s="307"/>
      <c r="G187" s="308"/>
      <c r="H187" s="308"/>
      <c r="I187" s="308"/>
      <c r="J187" s="308"/>
      <c r="M187" s="260">
        <f t="shared" si="12"/>
        <v>0</v>
      </c>
      <c r="N187" s="206" t="s">
        <v>452</v>
      </c>
      <c r="O187" s="227">
        <f>+Adm!C189</f>
        <v>0</v>
      </c>
      <c r="P187" s="227">
        <f>+PresMpal!C189</f>
        <v>0</v>
      </c>
      <c r="Q187" s="227">
        <f>+'Pro civil'!C189</f>
        <v>0</v>
      </c>
      <c r="R187" s="227">
        <f>+'C social'!C189</f>
        <v>0</v>
      </c>
      <c r="S187" s="227">
        <f>+Trasp!C189</f>
        <v>0</v>
      </c>
      <c r="T187" s="227">
        <f>+Turismo!C189</f>
        <v>0</v>
      </c>
      <c r="V187" s="260">
        <f>+'Gastos R33'!C190</f>
        <v>0</v>
      </c>
      <c r="X187" s="227">
        <f t="shared" si="14"/>
        <v>0</v>
      </c>
    </row>
    <row r="188" spans="1:24" x14ac:dyDescent="0.2">
      <c r="A188" s="13" t="s">
        <v>454</v>
      </c>
      <c r="B188" s="25" t="s">
        <v>455</v>
      </c>
      <c r="C188" s="386">
        <f>SUM(C189:C209)</f>
        <v>5664000</v>
      </c>
      <c r="D188" s="425"/>
      <c r="E188" s="317">
        <f t="shared" ref="E188:E219" si="16">+C188/$D$559*100</f>
        <v>6.660468808809374</v>
      </c>
      <c r="F188" s="307"/>
      <c r="G188" s="308"/>
      <c r="H188" s="308"/>
      <c r="I188" s="308"/>
      <c r="J188" s="308"/>
      <c r="M188" s="260">
        <f t="shared" si="12"/>
        <v>0</v>
      </c>
      <c r="N188" s="203" t="s">
        <v>454</v>
      </c>
      <c r="O188" s="227">
        <f>+Adm!C190</f>
        <v>0</v>
      </c>
      <c r="P188" s="227">
        <f>+PresMpal!C190</f>
        <v>0</v>
      </c>
      <c r="Q188" s="227">
        <f>+'Pro civil'!C190</f>
        <v>0</v>
      </c>
      <c r="R188" s="227">
        <f>+'C social'!C190</f>
        <v>0</v>
      </c>
      <c r="S188" s="227">
        <f>+Trasp!C190</f>
        <v>0</v>
      </c>
      <c r="T188" s="227">
        <f>+Turismo!C190</f>
        <v>0</v>
      </c>
      <c r="V188" s="260">
        <f>+'Gastos R33'!C191</f>
        <v>0</v>
      </c>
      <c r="X188" s="227">
        <f t="shared" si="14"/>
        <v>0</v>
      </c>
    </row>
    <row r="189" spans="1:24" x14ac:dyDescent="0.2">
      <c r="A189" s="14" t="s">
        <v>456</v>
      </c>
      <c r="B189" s="15" t="s">
        <v>457</v>
      </c>
      <c r="C189" s="421"/>
      <c r="D189" s="421"/>
      <c r="E189" s="294">
        <f t="shared" si="16"/>
        <v>0</v>
      </c>
      <c r="F189" s="307"/>
      <c r="G189" s="308"/>
      <c r="H189" s="308"/>
      <c r="I189" s="308"/>
      <c r="J189" s="308"/>
      <c r="M189" s="260">
        <f t="shared" si="12"/>
        <v>0</v>
      </c>
      <c r="N189" s="204" t="s">
        <v>456</v>
      </c>
      <c r="O189" s="227">
        <f>+Adm!C191</f>
        <v>0</v>
      </c>
      <c r="P189" s="227">
        <f>+PresMpal!C191</f>
        <v>0</v>
      </c>
      <c r="Q189" s="227">
        <f>+'Pro civil'!C191</f>
        <v>0</v>
      </c>
      <c r="R189" s="227">
        <f>+'C social'!C191</f>
        <v>0</v>
      </c>
      <c r="S189" s="227">
        <f>+Trasp!C191</f>
        <v>0</v>
      </c>
      <c r="T189" s="227">
        <f>+Turismo!C191</f>
        <v>0</v>
      </c>
      <c r="V189" s="260">
        <f>+'Gastos R33'!C192</f>
        <v>0</v>
      </c>
      <c r="X189" s="227">
        <f t="shared" si="14"/>
        <v>0</v>
      </c>
    </row>
    <row r="190" spans="1:24" x14ac:dyDescent="0.2">
      <c r="A190" s="14" t="s">
        <v>458</v>
      </c>
      <c r="B190" s="15" t="s">
        <v>459</v>
      </c>
      <c r="C190" s="421">
        <v>5200000</v>
      </c>
      <c r="D190" s="421"/>
      <c r="E190" s="294">
        <f t="shared" si="16"/>
        <v>6.1148371832289445</v>
      </c>
      <c r="F190" s="307"/>
      <c r="G190" s="308"/>
      <c r="H190" s="308"/>
      <c r="I190" s="308"/>
      <c r="J190" s="308"/>
      <c r="M190" s="260">
        <f t="shared" si="12"/>
        <v>1095000</v>
      </c>
      <c r="N190" s="204" t="s">
        <v>458</v>
      </c>
      <c r="O190" s="227">
        <f>+Adm!C192</f>
        <v>1095000</v>
      </c>
      <c r="P190" s="227">
        <f>+PresMpal!C192</f>
        <v>0</v>
      </c>
      <c r="Q190" s="227">
        <f>+'Pro civil'!C192</f>
        <v>0</v>
      </c>
      <c r="R190" s="227">
        <f>+'C social'!C192</f>
        <v>0</v>
      </c>
      <c r="S190" s="227">
        <f>+Trasp!C192</f>
        <v>0</v>
      </c>
      <c r="T190" s="227">
        <f>+Turismo!C192</f>
        <v>0</v>
      </c>
      <c r="V190" s="260">
        <f>+'Gastos R33'!C193</f>
        <v>0</v>
      </c>
      <c r="X190" s="227">
        <f t="shared" si="14"/>
        <v>1095000</v>
      </c>
    </row>
    <row r="191" spans="1:24" x14ac:dyDescent="0.2">
      <c r="A191" s="14" t="s">
        <v>460</v>
      </c>
      <c r="B191" s="15" t="s">
        <v>461</v>
      </c>
      <c r="C191" s="421">
        <f t="shared" si="15"/>
        <v>0</v>
      </c>
      <c r="D191" s="421"/>
      <c r="E191" s="294">
        <f t="shared" si="16"/>
        <v>0</v>
      </c>
      <c r="F191" s="307"/>
      <c r="G191" s="308"/>
      <c r="H191" s="308"/>
      <c r="I191" s="308"/>
      <c r="J191" s="308"/>
      <c r="M191" s="260">
        <f t="shared" si="12"/>
        <v>0</v>
      </c>
      <c r="N191" s="204" t="s">
        <v>460</v>
      </c>
      <c r="O191" s="227">
        <f>+Adm!C193</f>
        <v>0</v>
      </c>
      <c r="P191" s="227">
        <f>+PresMpal!C193</f>
        <v>0</v>
      </c>
      <c r="Q191" s="227">
        <f>+'Pro civil'!C193</f>
        <v>0</v>
      </c>
      <c r="R191" s="227">
        <f>+'C social'!C193</f>
        <v>0</v>
      </c>
      <c r="S191" s="227">
        <f>+Trasp!C193</f>
        <v>0</v>
      </c>
      <c r="T191" s="227">
        <f>+Turismo!C193</f>
        <v>0</v>
      </c>
      <c r="V191" s="260">
        <f>+'Gastos R33'!C194</f>
        <v>0</v>
      </c>
      <c r="X191" s="227">
        <f t="shared" si="14"/>
        <v>0</v>
      </c>
    </row>
    <row r="192" spans="1:24" x14ac:dyDescent="0.2">
      <c r="A192" s="14" t="s">
        <v>462</v>
      </c>
      <c r="B192" s="15" t="s">
        <v>463</v>
      </c>
      <c r="C192" s="421">
        <v>160000</v>
      </c>
      <c r="D192" s="421"/>
      <c r="E192" s="294">
        <f t="shared" si="16"/>
        <v>0.18814883640704444</v>
      </c>
      <c r="F192" s="307"/>
      <c r="G192" s="308"/>
      <c r="H192" s="308"/>
      <c r="I192" s="308"/>
      <c r="J192" s="308"/>
      <c r="M192" s="260">
        <f t="shared" si="12"/>
        <v>2160000</v>
      </c>
      <c r="N192" s="204" t="s">
        <v>462</v>
      </c>
      <c r="O192" s="227">
        <f>+Adm!C194</f>
        <v>2160000</v>
      </c>
      <c r="P192" s="227">
        <f>+PresMpal!C194</f>
        <v>0</v>
      </c>
      <c r="Q192" s="227">
        <f>+'Pro civil'!C194</f>
        <v>0</v>
      </c>
      <c r="R192" s="227">
        <f>+'C social'!C194</f>
        <v>0</v>
      </c>
      <c r="S192" s="227">
        <f>+Trasp!C194</f>
        <v>0</v>
      </c>
      <c r="T192" s="227">
        <f>+Turismo!C194</f>
        <v>0</v>
      </c>
      <c r="V192" s="260">
        <f>+'Gastos R33'!C195</f>
        <v>0</v>
      </c>
      <c r="X192" s="227">
        <f t="shared" si="14"/>
        <v>2160000</v>
      </c>
    </row>
    <row r="193" spans="1:24" x14ac:dyDescent="0.2">
      <c r="A193" s="14" t="s">
        <v>464</v>
      </c>
      <c r="B193" s="15" t="s">
        <v>465</v>
      </c>
      <c r="C193" s="421"/>
      <c r="D193" s="421"/>
      <c r="E193" s="294">
        <f t="shared" si="16"/>
        <v>0</v>
      </c>
      <c r="F193" s="307"/>
      <c r="G193" s="308"/>
      <c r="H193" s="308"/>
      <c r="I193" s="308"/>
      <c r="J193" s="308"/>
      <c r="M193" s="260">
        <f t="shared" si="12"/>
        <v>0</v>
      </c>
      <c r="N193" s="204" t="s">
        <v>464</v>
      </c>
      <c r="O193" s="227">
        <f>+Adm!C195</f>
        <v>0</v>
      </c>
      <c r="P193" s="227">
        <f>+PresMpal!C195</f>
        <v>0</v>
      </c>
      <c r="Q193" s="227">
        <f>+'Pro civil'!C195</f>
        <v>0</v>
      </c>
      <c r="R193" s="227">
        <f>+'C social'!C195</f>
        <v>0</v>
      </c>
      <c r="S193" s="227">
        <f>+Trasp!C195</f>
        <v>0</v>
      </c>
      <c r="T193" s="227">
        <f>+Turismo!C195</f>
        <v>0</v>
      </c>
      <c r="V193" s="260">
        <f>+'Gastos R33'!C196</f>
        <v>0</v>
      </c>
      <c r="X193" s="227">
        <f t="shared" si="14"/>
        <v>0</v>
      </c>
    </row>
    <row r="194" spans="1:24" x14ac:dyDescent="0.2">
      <c r="A194" s="14" t="s">
        <v>466</v>
      </c>
      <c r="B194" s="15" t="s">
        <v>467</v>
      </c>
      <c r="C194" s="421">
        <f t="shared" si="15"/>
        <v>0</v>
      </c>
      <c r="D194" s="427"/>
      <c r="E194" s="294">
        <f t="shared" si="16"/>
        <v>0</v>
      </c>
      <c r="F194" s="307"/>
      <c r="G194" s="308"/>
      <c r="H194" s="308"/>
      <c r="I194" s="308"/>
      <c r="J194" s="308"/>
      <c r="M194" s="260">
        <f t="shared" si="12"/>
        <v>0</v>
      </c>
      <c r="N194" s="204" t="s">
        <v>466</v>
      </c>
      <c r="O194" s="227">
        <f>+Adm!C196</f>
        <v>0</v>
      </c>
      <c r="P194" s="227">
        <f>+PresMpal!C196</f>
        <v>0</v>
      </c>
      <c r="Q194" s="227">
        <f>+'Pro civil'!C196</f>
        <v>0</v>
      </c>
      <c r="R194" s="227">
        <f>+'C social'!C196</f>
        <v>0</v>
      </c>
      <c r="S194" s="227">
        <f>+Trasp!C196</f>
        <v>0</v>
      </c>
      <c r="T194" s="227">
        <f>+Turismo!C196</f>
        <v>0</v>
      </c>
      <c r="V194" s="260">
        <f>+'Gastos R33'!C197</f>
        <v>0</v>
      </c>
      <c r="X194" s="227">
        <f t="shared" si="14"/>
        <v>0</v>
      </c>
    </row>
    <row r="195" spans="1:24" x14ac:dyDescent="0.2">
      <c r="A195" s="14" t="s">
        <v>468</v>
      </c>
      <c r="B195" s="15" t="s">
        <v>469</v>
      </c>
      <c r="C195" s="421"/>
      <c r="D195" s="426"/>
      <c r="E195" s="294">
        <f t="shared" si="16"/>
        <v>0</v>
      </c>
      <c r="F195" s="307"/>
      <c r="G195" s="308"/>
      <c r="H195" s="308"/>
      <c r="I195" s="308"/>
      <c r="J195" s="308"/>
      <c r="M195" s="260">
        <f t="shared" si="12"/>
        <v>0</v>
      </c>
      <c r="N195" s="204" t="s">
        <v>468</v>
      </c>
      <c r="O195" s="227">
        <f>+Adm!C197</f>
        <v>0</v>
      </c>
      <c r="P195" s="227">
        <f>+PresMpal!C197</f>
        <v>0</v>
      </c>
      <c r="Q195" s="227">
        <f>+'Pro civil'!C197</f>
        <v>0</v>
      </c>
      <c r="R195" s="227">
        <f>+'C social'!C197</f>
        <v>0</v>
      </c>
      <c r="S195" s="227">
        <f>+Trasp!C197</f>
        <v>0</v>
      </c>
      <c r="T195" s="227">
        <f>+Turismo!C197</f>
        <v>0</v>
      </c>
      <c r="V195" s="260">
        <f>+'Gastos R33'!C198</f>
        <v>0</v>
      </c>
      <c r="X195" s="227">
        <f t="shared" si="14"/>
        <v>0</v>
      </c>
    </row>
    <row r="196" spans="1:24" x14ac:dyDescent="0.2">
      <c r="A196" s="14" t="s">
        <v>470</v>
      </c>
      <c r="B196" s="15" t="s">
        <v>471</v>
      </c>
      <c r="C196" s="421">
        <v>0</v>
      </c>
      <c r="D196" s="421"/>
      <c r="E196" s="294">
        <f t="shared" si="16"/>
        <v>0</v>
      </c>
      <c r="F196" s="307"/>
      <c r="G196" s="308"/>
      <c r="H196" s="308"/>
      <c r="I196" s="308"/>
      <c r="J196" s="308"/>
      <c r="M196" s="260">
        <f t="shared" si="12"/>
        <v>490000</v>
      </c>
      <c r="N196" s="204" t="s">
        <v>470</v>
      </c>
      <c r="O196" s="227">
        <f>+Adm!C198</f>
        <v>490000</v>
      </c>
      <c r="P196" s="227">
        <f>+PresMpal!C198</f>
        <v>0</v>
      </c>
      <c r="Q196" s="227">
        <f>+'Pro civil'!C198</f>
        <v>0</v>
      </c>
      <c r="R196" s="227">
        <f>+'C social'!C198</f>
        <v>0</v>
      </c>
      <c r="S196" s="227">
        <f>+Trasp!C198</f>
        <v>0</v>
      </c>
      <c r="T196" s="227">
        <f>+Turismo!C198</f>
        <v>0</v>
      </c>
      <c r="V196" s="260">
        <f>+'Gastos R33'!C199</f>
        <v>0</v>
      </c>
      <c r="X196" s="227">
        <f t="shared" si="14"/>
        <v>490000</v>
      </c>
    </row>
    <row r="197" spans="1:24" x14ac:dyDescent="0.2">
      <c r="A197" s="14" t="s">
        <v>472</v>
      </c>
      <c r="B197" s="15" t="s">
        <v>473</v>
      </c>
      <c r="C197" s="421"/>
      <c r="D197" s="421"/>
      <c r="E197" s="294">
        <f t="shared" si="16"/>
        <v>0</v>
      </c>
      <c r="F197" s="307"/>
      <c r="G197" s="308"/>
      <c r="H197" s="308"/>
      <c r="I197" s="308"/>
      <c r="J197" s="308"/>
      <c r="M197" s="260">
        <f t="shared" si="12"/>
        <v>0</v>
      </c>
      <c r="N197" s="204" t="s">
        <v>472</v>
      </c>
      <c r="O197" s="227">
        <f>+Adm!C199</f>
        <v>0</v>
      </c>
      <c r="P197" s="227">
        <f>+PresMpal!C199</f>
        <v>0</v>
      </c>
      <c r="Q197" s="227">
        <f>+'Pro civil'!C199</f>
        <v>0</v>
      </c>
      <c r="R197" s="227">
        <f>+'C social'!C199</f>
        <v>0</v>
      </c>
      <c r="S197" s="227">
        <f>+Trasp!C199</f>
        <v>0</v>
      </c>
      <c r="T197" s="227">
        <f>+Turismo!C199</f>
        <v>0</v>
      </c>
      <c r="V197" s="260">
        <f>+'Gastos R33'!C200</f>
        <v>0</v>
      </c>
      <c r="X197" s="227">
        <f t="shared" si="14"/>
        <v>0</v>
      </c>
    </row>
    <row r="198" spans="1:24" x14ac:dyDescent="0.2">
      <c r="A198" s="14" t="s">
        <v>474</v>
      </c>
      <c r="B198" s="15" t="s">
        <v>475</v>
      </c>
      <c r="C198" s="421">
        <v>56000</v>
      </c>
      <c r="D198" s="421"/>
      <c r="E198" s="294">
        <f t="shared" si="16"/>
        <v>6.5852092742465548E-2</v>
      </c>
      <c r="F198" s="307"/>
      <c r="G198" s="308"/>
      <c r="H198" s="308"/>
      <c r="I198" s="308"/>
      <c r="J198" s="308"/>
      <c r="M198" s="260">
        <f t="shared" si="12"/>
        <v>975000</v>
      </c>
      <c r="N198" s="204" t="s">
        <v>474</v>
      </c>
      <c r="O198" s="227">
        <f>+Adm!C200</f>
        <v>975000</v>
      </c>
      <c r="P198" s="227">
        <f>+PresMpal!C200</f>
        <v>0</v>
      </c>
      <c r="Q198" s="227">
        <f>+'Pro civil'!C200</f>
        <v>0</v>
      </c>
      <c r="R198" s="227">
        <f>+'C social'!C200</f>
        <v>0</v>
      </c>
      <c r="S198" s="227">
        <f>+Trasp!C200</f>
        <v>0</v>
      </c>
      <c r="T198" s="227">
        <f>+Turismo!C200</f>
        <v>0</v>
      </c>
      <c r="V198" s="260">
        <f>+'Gastos R33'!C201</f>
        <v>0</v>
      </c>
      <c r="X198" s="227">
        <f t="shared" si="14"/>
        <v>975000</v>
      </c>
    </row>
    <row r="199" spans="1:24" x14ac:dyDescent="0.2">
      <c r="A199" s="14" t="s">
        <v>476</v>
      </c>
      <c r="B199" s="15" t="s">
        <v>477</v>
      </c>
      <c r="C199" s="421"/>
      <c r="D199" s="421"/>
      <c r="E199" s="294">
        <f t="shared" si="16"/>
        <v>0</v>
      </c>
      <c r="F199" s="307"/>
      <c r="G199" s="308"/>
      <c r="H199" s="308"/>
      <c r="I199" s="308"/>
      <c r="J199" s="308"/>
      <c r="M199" s="260">
        <f t="shared" si="12"/>
        <v>0</v>
      </c>
      <c r="N199" s="204" t="s">
        <v>476</v>
      </c>
      <c r="O199" s="227">
        <f>+Adm!C201</f>
        <v>0</v>
      </c>
      <c r="P199" s="227">
        <f>+PresMpal!C201</f>
        <v>0</v>
      </c>
      <c r="Q199" s="227">
        <f>+'Pro civil'!C201</f>
        <v>0</v>
      </c>
      <c r="R199" s="227">
        <f>+'C social'!C201</f>
        <v>0</v>
      </c>
      <c r="S199" s="227">
        <f>+Trasp!C201</f>
        <v>0</v>
      </c>
      <c r="T199" s="227">
        <f>+Turismo!C201</f>
        <v>0</v>
      </c>
      <c r="V199" s="260">
        <f>+'Gastos R33'!C202</f>
        <v>0</v>
      </c>
      <c r="X199" s="227">
        <f t="shared" si="14"/>
        <v>0</v>
      </c>
    </row>
    <row r="200" spans="1:24" x14ac:dyDescent="0.2">
      <c r="A200" s="14" t="s">
        <v>478</v>
      </c>
      <c r="B200" s="15" t="s">
        <v>479</v>
      </c>
      <c r="C200" s="421">
        <v>108000</v>
      </c>
      <c r="D200" s="421"/>
      <c r="E200" s="294">
        <f t="shared" si="16"/>
        <v>0.127000464574755</v>
      </c>
      <c r="F200" s="307"/>
      <c r="G200" s="308"/>
      <c r="H200" s="308"/>
      <c r="I200" s="308"/>
      <c r="J200" s="308"/>
      <c r="M200" s="260">
        <f t="shared" ref="M200:M263" si="17">SUM(O200:V200)</f>
        <v>368000</v>
      </c>
      <c r="N200" s="204" t="s">
        <v>478</v>
      </c>
      <c r="O200" s="227">
        <f>+Adm!C202</f>
        <v>350000</v>
      </c>
      <c r="P200" s="227">
        <f>+PresMpal!C202</f>
        <v>0</v>
      </c>
      <c r="Q200" s="227">
        <f>+'Pro civil'!C202</f>
        <v>0</v>
      </c>
      <c r="R200" s="227">
        <f>+'C social'!C202</f>
        <v>0</v>
      </c>
      <c r="S200" s="227">
        <f>+Trasp!C202</f>
        <v>0</v>
      </c>
      <c r="T200" s="227">
        <f>+Turismo!C202</f>
        <v>0</v>
      </c>
      <c r="V200" s="260">
        <f>+'Gastos R33'!C203</f>
        <v>18000</v>
      </c>
      <c r="X200" s="227">
        <f t="shared" si="14"/>
        <v>350000</v>
      </c>
    </row>
    <row r="201" spans="1:24" x14ac:dyDescent="0.2">
      <c r="A201" s="14" t="s">
        <v>480</v>
      </c>
      <c r="B201" s="15" t="s">
        <v>481</v>
      </c>
      <c r="C201" s="421"/>
      <c r="D201" s="421"/>
      <c r="E201" s="294">
        <f t="shared" si="16"/>
        <v>0</v>
      </c>
      <c r="F201" s="307"/>
      <c r="G201" s="308"/>
      <c r="H201" s="308"/>
      <c r="I201" s="308"/>
      <c r="J201" s="308"/>
      <c r="M201" s="260">
        <f t="shared" si="17"/>
        <v>0</v>
      </c>
      <c r="N201" s="204" t="s">
        <v>480</v>
      </c>
      <c r="O201" s="227">
        <f>+Adm!C203</f>
        <v>0</v>
      </c>
      <c r="P201" s="227">
        <f>+PresMpal!C203</f>
        <v>0</v>
      </c>
      <c r="Q201" s="227">
        <f>+'Pro civil'!C203</f>
        <v>0</v>
      </c>
      <c r="R201" s="227">
        <f>+'C social'!C203</f>
        <v>0</v>
      </c>
      <c r="S201" s="227">
        <f>+Trasp!C203</f>
        <v>0</v>
      </c>
      <c r="T201" s="227">
        <f>+Turismo!C203</f>
        <v>0</v>
      </c>
      <c r="V201" s="260">
        <f>+'Gastos R33'!C204</f>
        <v>0</v>
      </c>
      <c r="X201" s="227">
        <f t="shared" si="14"/>
        <v>0</v>
      </c>
    </row>
    <row r="202" spans="1:24" x14ac:dyDescent="0.2">
      <c r="A202" s="14" t="s">
        <v>482</v>
      </c>
      <c r="B202" s="15" t="s">
        <v>483</v>
      </c>
      <c r="C202" s="421">
        <f t="shared" si="15"/>
        <v>0</v>
      </c>
      <c r="D202" s="421"/>
      <c r="E202" s="294">
        <f t="shared" si="16"/>
        <v>0</v>
      </c>
      <c r="F202" s="307"/>
      <c r="G202" s="308"/>
      <c r="H202" s="308"/>
      <c r="I202" s="308"/>
      <c r="J202" s="308"/>
      <c r="M202" s="260">
        <f t="shared" si="17"/>
        <v>0</v>
      </c>
      <c r="N202" s="204" t="s">
        <v>482</v>
      </c>
      <c r="O202" s="227">
        <f>+Adm!C204</f>
        <v>0</v>
      </c>
      <c r="P202" s="227">
        <f>+PresMpal!C204</f>
        <v>0</v>
      </c>
      <c r="Q202" s="227">
        <f>+'Pro civil'!C204</f>
        <v>0</v>
      </c>
      <c r="R202" s="227">
        <f>+'C social'!C204</f>
        <v>0</v>
      </c>
      <c r="S202" s="227">
        <f>+Trasp!C204</f>
        <v>0</v>
      </c>
      <c r="T202" s="227">
        <f>+Turismo!C204</f>
        <v>0</v>
      </c>
      <c r="V202" s="260">
        <f>+'Gastos R33'!C205</f>
        <v>0</v>
      </c>
      <c r="X202" s="227">
        <f t="shared" si="14"/>
        <v>0</v>
      </c>
    </row>
    <row r="203" spans="1:24" x14ac:dyDescent="0.2">
      <c r="A203" s="14" t="s">
        <v>484</v>
      </c>
      <c r="B203" s="15" t="s">
        <v>485</v>
      </c>
      <c r="C203" s="421"/>
      <c r="D203" s="421"/>
      <c r="E203" s="294">
        <f t="shared" si="16"/>
        <v>0</v>
      </c>
      <c r="F203" s="307"/>
      <c r="G203" s="308"/>
      <c r="H203" s="308"/>
      <c r="I203" s="308"/>
      <c r="J203" s="308"/>
      <c r="M203" s="260">
        <f t="shared" si="17"/>
        <v>0</v>
      </c>
      <c r="N203" s="204" t="s">
        <v>484</v>
      </c>
      <c r="O203" s="227">
        <f>+Adm!C205</f>
        <v>0</v>
      </c>
      <c r="P203" s="227">
        <f>+PresMpal!C205</f>
        <v>0</v>
      </c>
      <c r="Q203" s="227">
        <f>+'Pro civil'!C205</f>
        <v>0</v>
      </c>
      <c r="R203" s="227">
        <f>+'C social'!C205</f>
        <v>0</v>
      </c>
      <c r="S203" s="227">
        <f>+Trasp!C205</f>
        <v>0</v>
      </c>
      <c r="T203" s="227">
        <f>+Turismo!C205</f>
        <v>0</v>
      </c>
      <c r="V203" s="260">
        <f>+'Gastos R33'!C206</f>
        <v>0</v>
      </c>
      <c r="X203" s="227">
        <f t="shared" si="14"/>
        <v>0</v>
      </c>
    </row>
    <row r="204" spans="1:24" x14ac:dyDescent="0.2">
      <c r="A204" s="14" t="s">
        <v>486</v>
      </c>
      <c r="B204" s="15" t="s">
        <v>487</v>
      </c>
      <c r="C204" s="421">
        <v>120000</v>
      </c>
      <c r="D204" s="421"/>
      <c r="E204" s="294">
        <f t="shared" si="16"/>
        <v>0.14111162730528332</v>
      </c>
      <c r="F204" s="307"/>
      <c r="G204" s="308"/>
      <c r="H204" s="308"/>
      <c r="I204" s="308"/>
      <c r="J204" s="308"/>
      <c r="M204" s="260">
        <f t="shared" si="17"/>
        <v>300000</v>
      </c>
      <c r="N204" s="204" t="s">
        <v>486</v>
      </c>
      <c r="O204" s="227">
        <f>+Adm!C206</f>
        <v>300000</v>
      </c>
      <c r="P204" s="227">
        <f>+PresMpal!C206</f>
        <v>0</v>
      </c>
      <c r="Q204" s="227">
        <f>+'Pro civil'!C206</f>
        <v>0</v>
      </c>
      <c r="R204" s="227">
        <f>+'C social'!C206</f>
        <v>0</v>
      </c>
      <c r="S204" s="227">
        <f>+Trasp!C206</f>
        <v>0</v>
      </c>
      <c r="T204" s="227">
        <f>+Turismo!C206</f>
        <v>0</v>
      </c>
      <c r="V204" s="260">
        <f>+'Gastos R33'!C207</f>
        <v>0</v>
      </c>
      <c r="X204" s="227">
        <f t="shared" si="14"/>
        <v>300000</v>
      </c>
    </row>
    <row r="205" spans="1:24" x14ac:dyDescent="0.2">
      <c r="A205" s="14" t="s">
        <v>488</v>
      </c>
      <c r="B205" s="15" t="s">
        <v>489</v>
      </c>
      <c r="C205" s="421"/>
      <c r="D205" s="426"/>
      <c r="E205" s="294">
        <f t="shared" si="16"/>
        <v>0</v>
      </c>
      <c r="F205" s="307"/>
      <c r="G205" s="308"/>
      <c r="H205" s="308"/>
      <c r="I205" s="308"/>
      <c r="J205" s="308"/>
      <c r="M205" s="260">
        <f t="shared" si="17"/>
        <v>0</v>
      </c>
      <c r="N205" s="204" t="s">
        <v>488</v>
      </c>
      <c r="O205" s="227">
        <f>+Adm!C207</f>
        <v>0</v>
      </c>
      <c r="P205" s="227">
        <f>+PresMpal!C207</f>
        <v>0</v>
      </c>
      <c r="Q205" s="227">
        <f>+'Pro civil'!C207</f>
        <v>0</v>
      </c>
      <c r="R205" s="227">
        <f>+'C social'!C207</f>
        <v>0</v>
      </c>
      <c r="S205" s="227">
        <f>+Trasp!C207</f>
        <v>0</v>
      </c>
      <c r="T205" s="227">
        <f>+Turismo!C207</f>
        <v>0</v>
      </c>
      <c r="V205" s="260">
        <f>+'Gastos R33'!C208</f>
        <v>0</v>
      </c>
      <c r="X205" s="227">
        <f t="shared" si="14"/>
        <v>0</v>
      </c>
    </row>
    <row r="206" spans="1:24" x14ac:dyDescent="0.2">
      <c r="A206" s="14" t="s">
        <v>490</v>
      </c>
      <c r="B206" s="15" t="s">
        <v>491</v>
      </c>
      <c r="C206" s="421">
        <v>10000</v>
      </c>
      <c r="D206" s="421"/>
      <c r="E206" s="294">
        <f t="shared" si="16"/>
        <v>1.1759302275440277E-2</v>
      </c>
      <c r="F206" s="307"/>
      <c r="G206" s="308"/>
      <c r="H206" s="308"/>
      <c r="I206" s="308"/>
      <c r="J206" s="308"/>
      <c r="M206" s="260">
        <f t="shared" si="17"/>
        <v>50000</v>
      </c>
      <c r="N206" s="204" t="s">
        <v>490</v>
      </c>
      <c r="O206" s="227">
        <f>+Adm!C208</f>
        <v>50000</v>
      </c>
      <c r="P206" s="227">
        <f>+PresMpal!C208</f>
        <v>0</v>
      </c>
      <c r="Q206" s="227">
        <f>+'Pro civil'!C208</f>
        <v>0</v>
      </c>
      <c r="R206" s="227">
        <f>+'C social'!C208</f>
        <v>0</v>
      </c>
      <c r="S206" s="227">
        <f>+Trasp!C208</f>
        <v>0</v>
      </c>
      <c r="T206" s="227">
        <f>+Turismo!C208</f>
        <v>0</v>
      </c>
      <c r="V206" s="260">
        <f>+'Gastos R33'!C209</f>
        <v>0</v>
      </c>
      <c r="X206" s="227">
        <f t="shared" si="14"/>
        <v>50000</v>
      </c>
    </row>
    <row r="207" spans="1:24" x14ac:dyDescent="0.2">
      <c r="A207" s="14" t="s">
        <v>492</v>
      </c>
      <c r="B207" s="15" t="s">
        <v>493</v>
      </c>
      <c r="C207" s="421">
        <v>10000</v>
      </c>
      <c r="D207" s="421"/>
      <c r="E207" s="294">
        <f t="shared" si="16"/>
        <v>1.1759302275440277E-2</v>
      </c>
      <c r="F207" s="307"/>
      <c r="G207" s="308"/>
      <c r="H207" s="308"/>
      <c r="I207" s="308"/>
      <c r="J207" s="308"/>
      <c r="M207" s="260">
        <f t="shared" si="17"/>
        <v>50000</v>
      </c>
      <c r="N207" s="204" t="s">
        <v>492</v>
      </c>
      <c r="O207" s="227">
        <f>+Adm!C209</f>
        <v>50000</v>
      </c>
      <c r="P207" s="227">
        <f>+PresMpal!C209</f>
        <v>0</v>
      </c>
      <c r="Q207" s="227">
        <f>+'Pro civil'!C209</f>
        <v>0</v>
      </c>
      <c r="R207" s="227">
        <f>+'C social'!C209</f>
        <v>0</v>
      </c>
      <c r="S207" s="227">
        <f>+Trasp!C209</f>
        <v>0</v>
      </c>
      <c r="T207" s="227">
        <f>+Turismo!C209</f>
        <v>0</v>
      </c>
      <c r="V207" s="260">
        <f>+'Gastos R33'!C210</f>
        <v>0</v>
      </c>
      <c r="X207" s="227">
        <f t="shared" si="14"/>
        <v>50000</v>
      </c>
    </row>
    <row r="208" spans="1:24" x14ac:dyDescent="0.2">
      <c r="A208" s="14" t="s">
        <v>494</v>
      </c>
      <c r="B208" s="15" t="s">
        <v>495</v>
      </c>
      <c r="C208" s="421"/>
      <c r="D208" s="421"/>
      <c r="E208" s="294">
        <f t="shared" si="16"/>
        <v>0</v>
      </c>
      <c r="F208" s="307"/>
      <c r="G208" s="308"/>
      <c r="H208" s="308"/>
      <c r="I208" s="308"/>
      <c r="J208" s="308"/>
      <c r="M208" s="260">
        <f t="shared" si="17"/>
        <v>0</v>
      </c>
      <c r="N208" s="204" t="s">
        <v>494</v>
      </c>
      <c r="O208" s="227">
        <f>+Adm!C210</f>
        <v>0</v>
      </c>
      <c r="P208" s="227">
        <f>+PresMpal!C210</f>
        <v>0</v>
      </c>
      <c r="Q208" s="227">
        <f>+'Pro civil'!C210</f>
        <v>0</v>
      </c>
      <c r="R208" s="227">
        <f>+'C social'!C210</f>
        <v>0</v>
      </c>
      <c r="S208" s="227">
        <f>+Trasp!C210</f>
        <v>0</v>
      </c>
      <c r="T208" s="227">
        <f>+Turismo!C210</f>
        <v>0</v>
      </c>
      <c r="V208" s="260">
        <f>+'Gastos R33'!C211</f>
        <v>0</v>
      </c>
      <c r="X208" s="227">
        <f t="shared" si="14"/>
        <v>0</v>
      </c>
    </row>
    <row r="209" spans="1:24" x14ac:dyDescent="0.2">
      <c r="A209" s="14" t="s">
        <v>496</v>
      </c>
      <c r="B209" s="15" t="s">
        <v>497</v>
      </c>
      <c r="C209" s="421">
        <f t="shared" si="15"/>
        <v>0</v>
      </c>
      <c r="D209" s="421"/>
      <c r="E209" s="294">
        <f t="shared" si="16"/>
        <v>0</v>
      </c>
      <c r="F209" s="307"/>
      <c r="G209" s="308"/>
      <c r="H209" s="308"/>
      <c r="I209" s="308"/>
      <c r="J209" s="308"/>
      <c r="M209" s="260">
        <f t="shared" si="17"/>
        <v>0</v>
      </c>
      <c r="N209" s="204" t="s">
        <v>496</v>
      </c>
      <c r="O209" s="227">
        <f>+Adm!C211</f>
        <v>0</v>
      </c>
      <c r="P209" s="227">
        <f>+PresMpal!C211</f>
        <v>0</v>
      </c>
      <c r="Q209" s="227">
        <f>+'Pro civil'!C211</f>
        <v>0</v>
      </c>
      <c r="R209" s="227">
        <f>+'C social'!C211</f>
        <v>0</v>
      </c>
      <c r="S209" s="227">
        <f>+Trasp!C211</f>
        <v>0</v>
      </c>
      <c r="T209" s="227">
        <f>+Turismo!C211</f>
        <v>0</v>
      </c>
      <c r="V209" s="260">
        <f>+'Gastos R33'!C212</f>
        <v>0</v>
      </c>
      <c r="X209" s="227">
        <f t="shared" si="14"/>
        <v>0</v>
      </c>
    </row>
    <row r="210" spans="1:24" x14ac:dyDescent="0.2">
      <c r="A210" s="13" t="s">
        <v>498</v>
      </c>
      <c r="B210" s="25" t="s">
        <v>499</v>
      </c>
      <c r="C210" s="386">
        <f>SUM(C211:C228)</f>
        <v>293000</v>
      </c>
      <c r="D210" s="425"/>
      <c r="E210" s="317">
        <f t="shared" si="16"/>
        <v>0.34454755667040016</v>
      </c>
      <c r="F210" s="307"/>
      <c r="G210" s="308"/>
      <c r="H210" s="308"/>
      <c r="I210" s="308"/>
      <c r="J210" s="308"/>
      <c r="M210" s="260">
        <f t="shared" si="17"/>
        <v>0</v>
      </c>
      <c r="N210" s="203" t="s">
        <v>498</v>
      </c>
      <c r="O210" s="227">
        <f>+Adm!C212</f>
        <v>0</v>
      </c>
      <c r="P210" s="227">
        <f>+PresMpal!C212</f>
        <v>0</v>
      </c>
      <c r="Q210" s="227">
        <f>+'Pro civil'!C212</f>
        <v>0</v>
      </c>
      <c r="R210" s="227">
        <f>+'C social'!C212</f>
        <v>0</v>
      </c>
      <c r="S210" s="227">
        <f>+Trasp!C212</f>
        <v>0</v>
      </c>
      <c r="T210" s="227">
        <f>+Turismo!C212</f>
        <v>0</v>
      </c>
      <c r="V210" s="260">
        <f>+'Gastos R33'!C213</f>
        <v>0</v>
      </c>
      <c r="X210" s="227">
        <f t="shared" si="14"/>
        <v>0</v>
      </c>
    </row>
    <row r="211" spans="1:24" x14ac:dyDescent="0.2">
      <c r="A211" s="14" t="s">
        <v>500</v>
      </c>
      <c r="B211" s="15" t="s">
        <v>501</v>
      </c>
      <c r="C211" s="421"/>
      <c r="D211" s="426"/>
      <c r="E211" s="294">
        <f t="shared" si="16"/>
        <v>0</v>
      </c>
      <c r="F211" s="307"/>
      <c r="G211" s="308"/>
      <c r="H211" s="308"/>
      <c r="I211" s="308"/>
      <c r="J211" s="308"/>
      <c r="M211" s="260">
        <f t="shared" si="17"/>
        <v>0</v>
      </c>
      <c r="N211" s="204" t="s">
        <v>500</v>
      </c>
      <c r="O211" s="227">
        <f>+Adm!C213</f>
        <v>0</v>
      </c>
      <c r="P211" s="227">
        <f>+PresMpal!C213</f>
        <v>0</v>
      </c>
      <c r="Q211" s="227">
        <f>+'Pro civil'!C213</f>
        <v>0</v>
      </c>
      <c r="R211" s="227">
        <f>+'C social'!C213</f>
        <v>0</v>
      </c>
      <c r="S211" s="227">
        <f>+Trasp!C213</f>
        <v>0</v>
      </c>
      <c r="T211" s="227">
        <f>+Turismo!C213</f>
        <v>0</v>
      </c>
      <c r="V211" s="260">
        <f>+'Gastos R33'!C214</f>
        <v>0</v>
      </c>
      <c r="X211" s="227">
        <f t="shared" si="14"/>
        <v>0</v>
      </c>
    </row>
    <row r="212" spans="1:24" x14ac:dyDescent="0.2">
      <c r="A212" s="14" t="s">
        <v>502</v>
      </c>
      <c r="B212" s="15" t="s">
        <v>503</v>
      </c>
      <c r="C212" s="421">
        <f t="shared" si="15"/>
        <v>0</v>
      </c>
      <c r="D212" s="421"/>
      <c r="E212" s="294">
        <f t="shared" si="16"/>
        <v>0</v>
      </c>
      <c r="F212" s="307"/>
      <c r="G212" s="308"/>
      <c r="H212" s="308"/>
      <c r="I212" s="308"/>
      <c r="J212" s="308"/>
      <c r="M212" s="260">
        <f t="shared" si="17"/>
        <v>0</v>
      </c>
      <c r="N212" s="204" t="s">
        <v>502</v>
      </c>
      <c r="O212" s="227">
        <f>+Adm!C214</f>
        <v>0</v>
      </c>
      <c r="P212" s="227">
        <f>+PresMpal!C214</f>
        <v>0</v>
      </c>
      <c r="Q212" s="227">
        <f>+'Pro civil'!C214</f>
        <v>0</v>
      </c>
      <c r="R212" s="227">
        <f>+'C social'!C214</f>
        <v>0</v>
      </c>
      <c r="S212" s="227">
        <f>+Trasp!C214</f>
        <v>0</v>
      </c>
      <c r="T212" s="227">
        <f>+Turismo!C214</f>
        <v>0</v>
      </c>
      <c r="V212" s="260">
        <f>+'Gastos R33'!C215</f>
        <v>0</v>
      </c>
      <c r="X212" s="227">
        <f t="shared" si="14"/>
        <v>0</v>
      </c>
    </row>
    <row r="213" spans="1:24" x14ac:dyDescent="0.2">
      <c r="A213" s="14" t="s">
        <v>504</v>
      </c>
      <c r="B213" s="15" t="s">
        <v>505</v>
      </c>
      <c r="C213" s="421"/>
      <c r="D213" s="421"/>
      <c r="E213" s="294">
        <f t="shared" si="16"/>
        <v>0</v>
      </c>
      <c r="F213" s="307"/>
      <c r="G213" s="308"/>
      <c r="H213" s="308"/>
      <c r="I213" s="308"/>
      <c r="J213" s="308"/>
      <c r="M213" s="260">
        <f t="shared" si="17"/>
        <v>0</v>
      </c>
      <c r="N213" s="204" t="s">
        <v>504</v>
      </c>
      <c r="O213" s="227">
        <f>+Adm!C215</f>
        <v>0</v>
      </c>
      <c r="P213" s="227">
        <f>+PresMpal!C215</f>
        <v>0</v>
      </c>
      <c r="Q213" s="227">
        <f>+'Pro civil'!C215</f>
        <v>0</v>
      </c>
      <c r="R213" s="227">
        <f>+'C social'!C215</f>
        <v>0</v>
      </c>
      <c r="S213" s="227">
        <f>+Trasp!C215</f>
        <v>0</v>
      </c>
      <c r="T213" s="227">
        <f>+Turismo!C215</f>
        <v>0</v>
      </c>
      <c r="V213" s="260">
        <f>+'Gastos R33'!C216</f>
        <v>0</v>
      </c>
      <c r="X213" s="227">
        <f t="shared" si="14"/>
        <v>0</v>
      </c>
    </row>
    <row r="214" spans="1:24" x14ac:dyDescent="0.2">
      <c r="A214" s="14" t="s">
        <v>506</v>
      </c>
      <c r="B214" s="15" t="s">
        <v>507</v>
      </c>
      <c r="C214" s="421">
        <v>0</v>
      </c>
      <c r="D214" s="421"/>
      <c r="E214" s="294">
        <f t="shared" si="16"/>
        <v>0</v>
      </c>
      <c r="F214" s="307"/>
      <c r="G214" s="308"/>
      <c r="H214" s="308"/>
      <c r="I214" s="308"/>
      <c r="J214" s="308"/>
      <c r="M214" s="260">
        <f t="shared" si="17"/>
        <v>465000</v>
      </c>
      <c r="N214" s="204" t="s">
        <v>506</v>
      </c>
      <c r="O214" s="227">
        <f>+Adm!C216</f>
        <v>465000</v>
      </c>
      <c r="P214" s="227">
        <f>+PresMpal!C216</f>
        <v>0</v>
      </c>
      <c r="Q214" s="227">
        <f>+'Pro civil'!C216</f>
        <v>0</v>
      </c>
      <c r="R214" s="227">
        <f>+'C social'!C216</f>
        <v>0</v>
      </c>
      <c r="S214" s="227">
        <f>+Trasp!C216</f>
        <v>0</v>
      </c>
      <c r="T214" s="227">
        <f>+Turismo!C216</f>
        <v>0</v>
      </c>
      <c r="V214" s="260">
        <f>+'Gastos R33'!C217</f>
        <v>0</v>
      </c>
      <c r="X214" s="227">
        <f t="shared" si="14"/>
        <v>465000</v>
      </c>
    </row>
    <row r="215" spans="1:24" ht="23.6" x14ac:dyDescent="0.2">
      <c r="A215" s="14" t="s">
        <v>508</v>
      </c>
      <c r="B215" s="15" t="s">
        <v>509</v>
      </c>
      <c r="C215" s="421"/>
      <c r="D215" s="421"/>
      <c r="E215" s="294">
        <f t="shared" si="16"/>
        <v>0</v>
      </c>
      <c r="F215" s="307"/>
      <c r="G215" s="308"/>
      <c r="H215" s="308"/>
      <c r="I215" s="308"/>
      <c r="J215" s="308"/>
      <c r="M215" s="260">
        <f t="shared" si="17"/>
        <v>0</v>
      </c>
      <c r="N215" s="204" t="s">
        <v>508</v>
      </c>
      <c r="O215" s="227">
        <f>+Adm!C217</f>
        <v>0</v>
      </c>
      <c r="P215" s="227">
        <f>+PresMpal!C217</f>
        <v>0</v>
      </c>
      <c r="Q215" s="227">
        <f>+'Pro civil'!C217</f>
        <v>0</v>
      </c>
      <c r="R215" s="227">
        <f>+'C social'!C217</f>
        <v>0</v>
      </c>
      <c r="S215" s="227">
        <f>+Trasp!C217</f>
        <v>0</v>
      </c>
      <c r="T215" s="227">
        <f>+Turismo!C217</f>
        <v>0</v>
      </c>
      <c r="V215" s="260">
        <f>+'Gastos R33'!C218</f>
        <v>0</v>
      </c>
      <c r="X215" s="227">
        <f t="shared" si="14"/>
        <v>0</v>
      </c>
    </row>
    <row r="216" spans="1:24" ht="23.6" x14ac:dyDescent="0.2">
      <c r="A216" s="14" t="s">
        <v>510</v>
      </c>
      <c r="B216" s="15" t="s">
        <v>511</v>
      </c>
      <c r="C216" s="421">
        <v>125000</v>
      </c>
      <c r="D216" s="421"/>
      <c r="E216" s="294">
        <f t="shared" si="16"/>
        <v>0.14699127844300347</v>
      </c>
      <c r="F216" s="307"/>
      <c r="G216" s="308"/>
      <c r="H216" s="308"/>
      <c r="I216" s="308"/>
      <c r="J216" s="308"/>
      <c r="M216" s="260">
        <f t="shared" si="17"/>
        <v>0</v>
      </c>
      <c r="N216" s="204" t="s">
        <v>510</v>
      </c>
      <c r="O216" s="227">
        <f>+Adm!C218</f>
        <v>0</v>
      </c>
      <c r="P216" s="227">
        <f>+PresMpal!C218</f>
        <v>0</v>
      </c>
      <c r="Q216" s="227">
        <f>+'Pro civil'!C218</f>
        <v>0</v>
      </c>
      <c r="R216" s="227">
        <f>+'C social'!C218</f>
        <v>0</v>
      </c>
      <c r="S216" s="227">
        <f>+Trasp!C218</f>
        <v>0</v>
      </c>
      <c r="T216" s="227">
        <f>+Turismo!C218</f>
        <v>0</v>
      </c>
      <c r="V216" s="260">
        <f>+'Gastos R33'!C219</f>
        <v>0</v>
      </c>
      <c r="X216" s="227">
        <f t="shared" si="14"/>
        <v>0</v>
      </c>
    </row>
    <row r="217" spans="1:24" x14ac:dyDescent="0.2">
      <c r="A217" s="14" t="s">
        <v>512</v>
      </c>
      <c r="B217" s="15" t="s">
        <v>513</v>
      </c>
      <c r="C217" s="421"/>
      <c r="D217" s="421"/>
      <c r="E217" s="294">
        <f t="shared" si="16"/>
        <v>0</v>
      </c>
      <c r="F217" s="307"/>
      <c r="G217" s="308"/>
      <c r="H217" s="308"/>
      <c r="I217" s="308"/>
      <c r="J217" s="308"/>
      <c r="M217" s="260">
        <f t="shared" si="17"/>
        <v>0</v>
      </c>
      <c r="N217" s="204" t="s">
        <v>512</v>
      </c>
      <c r="O217" s="227">
        <f>+Adm!C219</f>
        <v>0</v>
      </c>
      <c r="P217" s="227">
        <f>+PresMpal!C219</f>
        <v>0</v>
      </c>
      <c r="Q217" s="227">
        <f>+'Pro civil'!C219</f>
        <v>0</v>
      </c>
      <c r="R217" s="227">
        <f>+'C social'!C219</f>
        <v>0</v>
      </c>
      <c r="S217" s="227">
        <f>+Trasp!C219</f>
        <v>0</v>
      </c>
      <c r="T217" s="227">
        <f>+Turismo!C219</f>
        <v>0</v>
      </c>
      <c r="V217" s="260">
        <f>+'Gastos R33'!C220</f>
        <v>0</v>
      </c>
      <c r="X217" s="227">
        <f t="shared" si="14"/>
        <v>0</v>
      </c>
    </row>
    <row r="218" spans="1:24" x14ac:dyDescent="0.2">
      <c r="A218" s="14" t="s">
        <v>514</v>
      </c>
      <c r="B218" s="15" t="s">
        <v>515</v>
      </c>
      <c r="C218" s="421">
        <f t="shared" si="15"/>
        <v>0</v>
      </c>
      <c r="D218" s="421"/>
      <c r="E218" s="294">
        <f t="shared" si="16"/>
        <v>0</v>
      </c>
      <c r="F218" s="307"/>
      <c r="G218" s="308"/>
      <c r="H218" s="308"/>
      <c r="I218" s="308"/>
      <c r="J218" s="308"/>
      <c r="M218" s="260">
        <f t="shared" si="17"/>
        <v>0</v>
      </c>
      <c r="N218" s="204" t="s">
        <v>514</v>
      </c>
      <c r="O218" s="227">
        <f>+Adm!C220</f>
        <v>0</v>
      </c>
      <c r="P218" s="227">
        <f>+PresMpal!C220</f>
        <v>0</v>
      </c>
      <c r="Q218" s="227">
        <f>+'Pro civil'!C220</f>
        <v>0</v>
      </c>
      <c r="R218" s="227">
        <f>+'C social'!C220</f>
        <v>0</v>
      </c>
      <c r="S218" s="227">
        <f>+Trasp!C220</f>
        <v>0</v>
      </c>
      <c r="T218" s="227">
        <f>+Turismo!C220</f>
        <v>0</v>
      </c>
      <c r="V218" s="260">
        <f>+'Gastos R33'!C221</f>
        <v>0</v>
      </c>
      <c r="X218" s="227">
        <f t="shared" si="14"/>
        <v>0</v>
      </c>
    </row>
    <row r="219" spans="1:24" x14ac:dyDescent="0.2">
      <c r="A219" s="14" t="s">
        <v>516</v>
      </c>
      <c r="B219" s="15" t="s">
        <v>517</v>
      </c>
      <c r="C219" s="421"/>
      <c r="D219" s="421"/>
      <c r="E219" s="294">
        <f t="shared" si="16"/>
        <v>0</v>
      </c>
      <c r="F219" s="307"/>
      <c r="G219" s="308"/>
      <c r="H219" s="308"/>
      <c r="I219" s="308"/>
      <c r="J219" s="308"/>
      <c r="M219" s="260">
        <f t="shared" si="17"/>
        <v>0</v>
      </c>
      <c r="N219" s="204" t="s">
        <v>516</v>
      </c>
      <c r="O219" s="227">
        <f>+Adm!C221</f>
        <v>0</v>
      </c>
      <c r="P219" s="227">
        <f>+PresMpal!C221</f>
        <v>0</v>
      </c>
      <c r="Q219" s="227">
        <f>+'Pro civil'!C221</f>
        <v>0</v>
      </c>
      <c r="R219" s="227">
        <f>+'C social'!C221</f>
        <v>0</v>
      </c>
      <c r="S219" s="227">
        <f>+Trasp!C221</f>
        <v>0</v>
      </c>
      <c r="T219" s="227">
        <f>+Turismo!C221</f>
        <v>0</v>
      </c>
      <c r="V219" s="260">
        <f>+'Gastos R33'!C222</f>
        <v>0</v>
      </c>
      <c r="X219" s="227">
        <f t="shared" si="14"/>
        <v>0</v>
      </c>
    </row>
    <row r="220" spans="1:24" x14ac:dyDescent="0.2">
      <c r="A220" s="14" t="s">
        <v>518</v>
      </c>
      <c r="B220" s="15" t="s">
        <v>519</v>
      </c>
      <c r="C220" s="421">
        <v>168000</v>
      </c>
      <c r="D220" s="421"/>
      <c r="E220" s="294">
        <f t="shared" ref="E220:E251" si="18">+C220/$D$559*100</f>
        <v>0.19755627822739666</v>
      </c>
      <c r="F220" s="307"/>
      <c r="G220" s="308"/>
      <c r="H220" s="308"/>
      <c r="I220" s="308"/>
      <c r="J220" s="308"/>
      <c r="M220" s="260">
        <f t="shared" si="17"/>
        <v>768000</v>
      </c>
      <c r="N220" s="204" t="s">
        <v>518</v>
      </c>
      <c r="O220" s="227">
        <f>+Adm!C222</f>
        <v>768000</v>
      </c>
      <c r="P220" s="227">
        <f>+PresMpal!C222</f>
        <v>0</v>
      </c>
      <c r="Q220" s="227">
        <f>+'Pro civil'!C222</f>
        <v>0</v>
      </c>
      <c r="R220" s="227">
        <f>+'C social'!C222</f>
        <v>0</v>
      </c>
      <c r="S220" s="227">
        <f>+Trasp!C222</f>
        <v>0</v>
      </c>
      <c r="T220" s="227">
        <f>+Turismo!C222</f>
        <v>0</v>
      </c>
      <c r="V220" s="260">
        <f>+'Gastos R33'!C223</f>
        <v>0</v>
      </c>
      <c r="X220" s="227">
        <f t="shared" si="14"/>
        <v>768000</v>
      </c>
    </row>
    <row r="221" spans="1:24" x14ac:dyDescent="0.2">
      <c r="A221" s="14" t="s">
        <v>520</v>
      </c>
      <c r="B221" s="15" t="s">
        <v>521</v>
      </c>
      <c r="C221" s="421"/>
      <c r="D221" s="426"/>
      <c r="E221" s="294">
        <f t="shared" si="18"/>
        <v>0</v>
      </c>
      <c r="F221" s="307"/>
      <c r="G221" s="308"/>
      <c r="H221" s="308"/>
      <c r="I221" s="308"/>
      <c r="J221" s="308"/>
      <c r="M221" s="260">
        <f t="shared" si="17"/>
        <v>0</v>
      </c>
      <c r="N221" s="204" t="s">
        <v>520</v>
      </c>
      <c r="O221" s="227">
        <f>+Adm!C223</f>
        <v>0</v>
      </c>
      <c r="P221" s="227">
        <f>+PresMpal!C223</f>
        <v>0</v>
      </c>
      <c r="Q221" s="227">
        <f>+'Pro civil'!C223</f>
        <v>0</v>
      </c>
      <c r="R221" s="227">
        <f>+'C social'!C223</f>
        <v>0</v>
      </c>
      <c r="S221" s="227">
        <f>+Trasp!C223</f>
        <v>0</v>
      </c>
      <c r="T221" s="227">
        <f>+Turismo!C223</f>
        <v>0</v>
      </c>
      <c r="V221" s="260">
        <f>+'Gastos R33'!C224</f>
        <v>0</v>
      </c>
      <c r="X221" s="227">
        <f t="shared" si="14"/>
        <v>0</v>
      </c>
    </row>
    <row r="222" spans="1:24" x14ac:dyDescent="0.2">
      <c r="A222" s="14" t="s">
        <v>522</v>
      </c>
      <c r="B222" s="15" t="s">
        <v>523</v>
      </c>
      <c r="C222" s="421">
        <f t="shared" si="15"/>
        <v>0</v>
      </c>
      <c r="D222" s="421"/>
      <c r="E222" s="294">
        <f t="shared" si="18"/>
        <v>0</v>
      </c>
      <c r="F222" s="307"/>
      <c r="G222" s="308"/>
      <c r="H222" s="308"/>
      <c r="I222" s="308"/>
      <c r="J222" s="308"/>
      <c r="M222" s="260">
        <f t="shared" si="17"/>
        <v>0</v>
      </c>
      <c r="N222" s="204" t="s">
        <v>522</v>
      </c>
      <c r="O222" s="227">
        <f>+Adm!C224</f>
        <v>0</v>
      </c>
      <c r="P222" s="227">
        <f>+PresMpal!C224</f>
        <v>0</v>
      </c>
      <c r="Q222" s="227">
        <f>+'Pro civil'!C224</f>
        <v>0</v>
      </c>
      <c r="R222" s="227">
        <f>+'C social'!C224</f>
        <v>0</v>
      </c>
      <c r="S222" s="227">
        <f>+Trasp!C224</f>
        <v>0</v>
      </c>
      <c r="T222" s="227">
        <f>+Turismo!C224</f>
        <v>0</v>
      </c>
      <c r="V222" s="260">
        <f>+'Gastos R33'!C225</f>
        <v>0</v>
      </c>
      <c r="X222" s="227">
        <f t="shared" si="14"/>
        <v>0</v>
      </c>
    </row>
    <row r="223" spans="1:24" x14ac:dyDescent="0.2">
      <c r="A223" s="14" t="s">
        <v>524</v>
      </c>
      <c r="B223" s="15" t="s">
        <v>525</v>
      </c>
      <c r="C223" s="421"/>
      <c r="D223" s="421"/>
      <c r="E223" s="294">
        <f t="shared" si="18"/>
        <v>0</v>
      </c>
      <c r="F223" s="307"/>
      <c r="G223" s="308"/>
      <c r="H223" s="308"/>
      <c r="I223" s="308"/>
      <c r="J223" s="308"/>
      <c r="M223" s="260">
        <f t="shared" si="17"/>
        <v>0</v>
      </c>
      <c r="N223" s="204" t="s">
        <v>524</v>
      </c>
      <c r="O223" s="227">
        <f>+Adm!C225</f>
        <v>0</v>
      </c>
      <c r="P223" s="227">
        <f>+PresMpal!C225</f>
        <v>0</v>
      </c>
      <c r="Q223" s="227">
        <f>+'Pro civil'!C225</f>
        <v>0</v>
      </c>
      <c r="R223" s="227">
        <f>+'C social'!C225</f>
        <v>0</v>
      </c>
      <c r="S223" s="227">
        <f>+Trasp!C225</f>
        <v>0</v>
      </c>
      <c r="T223" s="227">
        <f>+Turismo!C225</f>
        <v>0</v>
      </c>
      <c r="V223" s="260">
        <f>+'Gastos R33'!C226</f>
        <v>0</v>
      </c>
      <c r="X223" s="227">
        <f t="shared" si="14"/>
        <v>0</v>
      </c>
    </row>
    <row r="224" spans="1:24" x14ac:dyDescent="0.2">
      <c r="A224" s="14" t="s">
        <v>526</v>
      </c>
      <c r="B224" s="15" t="s">
        <v>527</v>
      </c>
      <c r="C224" s="421">
        <f t="shared" si="15"/>
        <v>0</v>
      </c>
      <c r="D224" s="421"/>
      <c r="E224" s="294">
        <f t="shared" si="18"/>
        <v>0</v>
      </c>
      <c r="F224" s="307"/>
      <c r="G224" s="308"/>
      <c r="H224" s="308"/>
      <c r="I224" s="308"/>
      <c r="J224" s="308"/>
      <c r="M224" s="260">
        <f t="shared" si="17"/>
        <v>0</v>
      </c>
      <c r="N224" s="204" t="s">
        <v>526</v>
      </c>
      <c r="O224" s="227">
        <f>+Adm!C226</f>
        <v>0</v>
      </c>
      <c r="P224" s="227">
        <f>+PresMpal!C226</f>
        <v>0</v>
      </c>
      <c r="Q224" s="227">
        <f>+'Pro civil'!C226</f>
        <v>0</v>
      </c>
      <c r="R224" s="227">
        <f>+'C social'!C226</f>
        <v>0</v>
      </c>
      <c r="S224" s="227">
        <f>+Trasp!C226</f>
        <v>0</v>
      </c>
      <c r="T224" s="227">
        <f>+Turismo!C226</f>
        <v>0</v>
      </c>
      <c r="V224" s="260">
        <f>+'Gastos R33'!C227</f>
        <v>0</v>
      </c>
      <c r="X224" s="227">
        <f t="shared" si="14"/>
        <v>0</v>
      </c>
    </row>
    <row r="225" spans="1:24" x14ac:dyDescent="0.2">
      <c r="A225" s="14" t="s">
        <v>536</v>
      </c>
      <c r="B225" s="15" t="s">
        <v>537</v>
      </c>
      <c r="C225" s="421"/>
      <c r="D225" s="421"/>
      <c r="E225" s="294">
        <f t="shared" si="18"/>
        <v>0</v>
      </c>
      <c r="F225" s="307"/>
      <c r="G225" s="308"/>
      <c r="H225" s="308"/>
      <c r="I225" s="308"/>
      <c r="J225" s="308"/>
      <c r="M225" s="260">
        <f t="shared" si="17"/>
        <v>0</v>
      </c>
      <c r="N225" s="204" t="s">
        <v>536</v>
      </c>
      <c r="O225" s="227">
        <f>+Adm!C227</f>
        <v>0</v>
      </c>
      <c r="P225" s="227">
        <f>+PresMpal!C227</f>
        <v>0</v>
      </c>
      <c r="Q225" s="227">
        <f>+'Pro civil'!C227</f>
        <v>0</v>
      </c>
      <c r="R225" s="227">
        <f>+'C social'!C227</f>
        <v>0</v>
      </c>
      <c r="S225" s="227">
        <f>+Trasp!C227</f>
        <v>0</v>
      </c>
      <c r="T225" s="227">
        <f>+Turismo!C227</f>
        <v>0</v>
      </c>
      <c r="V225" s="260">
        <f>+'Gastos R33'!C228</f>
        <v>0</v>
      </c>
      <c r="X225" s="227">
        <f t="shared" si="14"/>
        <v>0</v>
      </c>
    </row>
    <row r="226" spans="1:24" x14ac:dyDescent="0.2">
      <c r="A226" s="14" t="s">
        <v>538</v>
      </c>
      <c r="B226" s="15" t="s">
        <v>539</v>
      </c>
      <c r="C226" s="421">
        <f t="shared" si="15"/>
        <v>0</v>
      </c>
      <c r="D226" s="421"/>
      <c r="E226" s="294">
        <f t="shared" si="18"/>
        <v>0</v>
      </c>
      <c r="F226" s="307"/>
      <c r="G226" s="308"/>
      <c r="H226" s="308"/>
      <c r="I226" s="308"/>
      <c r="J226" s="308"/>
      <c r="M226" s="260">
        <f t="shared" si="17"/>
        <v>0</v>
      </c>
      <c r="N226" s="204" t="s">
        <v>538</v>
      </c>
      <c r="O226" s="227">
        <f>+Adm!C228</f>
        <v>0</v>
      </c>
      <c r="P226" s="227">
        <f>+PresMpal!C228</f>
        <v>0</v>
      </c>
      <c r="Q226" s="227">
        <f>+'Pro civil'!C228</f>
        <v>0</v>
      </c>
      <c r="R226" s="227">
        <f>+'C social'!C228</f>
        <v>0</v>
      </c>
      <c r="S226" s="227">
        <f>+Trasp!C228</f>
        <v>0</v>
      </c>
      <c r="T226" s="227">
        <f>+Turismo!C228</f>
        <v>0</v>
      </c>
      <c r="V226" s="260">
        <f>+'Gastos R33'!C229</f>
        <v>0</v>
      </c>
      <c r="X226" s="227">
        <f t="shared" si="14"/>
        <v>0</v>
      </c>
    </row>
    <row r="227" spans="1:24" x14ac:dyDescent="0.2">
      <c r="A227" s="14" t="s">
        <v>540</v>
      </c>
      <c r="B227" s="15" t="s">
        <v>541</v>
      </c>
      <c r="C227" s="421">
        <f t="shared" si="15"/>
        <v>0</v>
      </c>
      <c r="D227" s="421"/>
      <c r="E227" s="294">
        <f t="shared" si="18"/>
        <v>0</v>
      </c>
      <c r="F227" s="307"/>
      <c r="G227" s="308"/>
      <c r="H227" s="308"/>
      <c r="I227" s="308"/>
      <c r="J227" s="308"/>
      <c r="M227" s="260">
        <f t="shared" si="17"/>
        <v>0</v>
      </c>
      <c r="N227" s="204" t="s">
        <v>540</v>
      </c>
      <c r="O227" s="227">
        <f>+Adm!C229</f>
        <v>0</v>
      </c>
      <c r="P227" s="227">
        <f>+PresMpal!C229</f>
        <v>0</v>
      </c>
      <c r="Q227" s="227">
        <f>+'Pro civil'!C229</f>
        <v>0</v>
      </c>
      <c r="R227" s="227">
        <f>+'C social'!C229</f>
        <v>0</v>
      </c>
      <c r="S227" s="227">
        <f>+Trasp!C229</f>
        <v>0</v>
      </c>
      <c r="T227" s="227">
        <f>+Turismo!C229</f>
        <v>0</v>
      </c>
      <c r="V227" s="260">
        <f>+'Gastos R33'!C230</f>
        <v>0</v>
      </c>
      <c r="X227" s="227">
        <f t="shared" si="14"/>
        <v>0</v>
      </c>
    </row>
    <row r="228" spans="1:24" x14ac:dyDescent="0.2">
      <c r="A228" s="14" t="s">
        <v>542</v>
      </c>
      <c r="B228" s="15" t="s">
        <v>543</v>
      </c>
      <c r="C228" s="421">
        <f t="shared" si="15"/>
        <v>0</v>
      </c>
      <c r="D228" s="421"/>
      <c r="E228" s="294">
        <f t="shared" si="18"/>
        <v>0</v>
      </c>
      <c r="F228" s="307"/>
      <c r="G228" s="308"/>
      <c r="H228" s="308"/>
      <c r="I228" s="308"/>
      <c r="J228" s="308"/>
      <c r="M228" s="260">
        <f t="shared" si="17"/>
        <v>0</v>
      </c>
      <c r="N228" s="204" t="s">
        <v>542</v>
      </c>
      <c r="O228" s="227">
        <f>+Adm!C230</f>
        <v>0</v>
      </c>
      <c r="P228" s="227">
        <f>+PresMpal!C230</f>
        <v>0</v>
      </c>
      <c r="Q228" s="227">
        <f>+'Pro civil'!C230</f>
        <v>0</v>
      </c>
      <c r="R228" s="227">
        <f>+'C social'!C230</f>
        <v>0</v>
      </c>
      <c r="S228" s="227">
        <f>+Trasp!C230</f>
        <v>0</v>
      </c>
      <c r="T228" s="227">
        <f>+Turismo!C230</f>
        <v>0</v>
      </c>
      <c r="V228" s="260">
        <f>+'Gastos R33'!C231</f>
        <v>0</v>
      </c>
      <c r="X228" s="227">
        <f t="shared" si="14"/>
        <v>0</v>
      </c>
    </row>
    <row r="229" spans="1:24" x14ac:dyDescent="0.2">
      <c r="A229" s="13" t="s">
        <v>544</v>
      </c>
      <c r="B229" s="25" t="s">
        <v>545</v>
      </c>
      <c r="C229" s="386">
        <f>SUM(C230:C250)</f>
        <v>1074000</v>
      </c>
      <c r="D229" s="425"/>
      <c r="E229" s="317">
        <f t="shared" si="18"/>
        <v>1.2629490643822858</v>
      </c>
      <c r="F229" s="307"/>
      <c r="G229" s="308"/>
      <c r="H229" s="308"/>
      <c r="I229" s="308"/>
      <c r="J229" s="308"/>
      <c r="M229" s="260">
        <f t="shared" si="17"/>
        <v>0</v>
      </c>
      <c r="N229" s="203" t="s">
        <v>544</v>
      </c>
      <c r="O229" s="227">
        <f>+Adm!C231</f>
        <v>0</v>
      </c>
      <c r="P229" s="227">
        <f>+PresMpal!C231</f>
        <v>0</v>
      </c>
      <c r="Q229" s="227">
        <f>+'Pro civil'!C231</f>
        <v>0</v>
      </c>
      <c r="R229" s="227">
        <f>+'C social'!C231</f>
        <v>0</v>
      </c>
      <c r="S229" s="227">
        <f>+Trasp!C231</f>
        <v>0</v>
      </c>
      <c r="T229" s="227">
        <f>+Turismo!C231</f>
        <v>0</v>
      </c>
      <c r="V229" s="260">
        <f>+'Gastos R33'!C232</f>
        <v>0</v>
      </c>
      <c r="X229" s="227">
        <f t="shared" si="14"/>
        <v>0</v>
      </c>
    </row>
    <row r="230" spans="1:24" x14ac:dyDescent="0.2">
      <c r="A230" s="14" t="s">
        <v>546</v>
      </c>
      <c r="B230" s="15" t="s">
        <v>547</v>
      </c>
      <c r="C230" s="421"/>
      <c r="D230" s="426"/>
      <c r="E230" s="294">
        <f t="shared" si="18"/>
        <v>0</v>
      </c>
      <c r="F230" s="307"/>
      <c r="G230" s="308"/>
      <c r="H230" s="308"/>
      <c r="I230" s="308"/>
      <c r="J230" s="308"/>
      <c r="M230" s="260">
        <f t="shared" si="17"/>
        <v>0</v>
      </c>
      <c r="N230" s="204" t="s">
        <v>546</v>
      </c>
      <c r="O230" s="227">
        <f>+Adm!C232</f>
        <v>0</v>
      </c>
      <c r="P230" s="227">
        <f>+PresMpal!C232</f>
        <v>0</v>
      </c>
      <c r="Q230" s="227">
        <f>+'Pro civil'!C232</f>
        <v>0</v>
      </c>
      <c r="R230" s="227">
        <f>+'C social'!C232</f>
        <v>0</v>
      </c>
      <c r="S230" s="227">
        <f>+Trasp!C232</f>
        <v>0</v>
      </c>
      <c r="T230" s="227">
        <f>+Turismo!C232</f>
        <v>0</v>
      </c>
      <c r="V230" s="260">
        <f>+'Gastos R33'!C233</f>
        <v>0</v>
      </c>
      <c r="X230" s="227">
        <f t="shared" si="14"/>
        <v>0</v>
      </c>
    </row>
    <row r="231" spans="1:24" x14ac:dyDescent="0.2">
      <c r="A231" s="14" t="s">
        <v>548</v>
      </c>
      <c r="B231" s="15" t="s">
        <v>549</v>
      </c>
      <c r="C231" s="421">
        <v>480000</v>
      </c>
      <c r="D231" s="421"/>
      <c r="E231" s="294">
        <f t="shared" si="18"/>
        <v>0.56444650922113326</v>
      </c>
      <c r="F231" s="307"/>
      <c r="G231" s="308"/>
      <c r="H231" s="308"/>
      <c r="I231" s="308"/>
      <c r="J231" s="308"/>
      <c r="M231" s="260">
        <f t="shared" si="17"/>
        <v>150000</v>
      </c>
      <c r="N231" s="204" t="s">
        <v>548</v>
      </c>
      <c r="O231" s="227">
        <f>+Adm!C233</f>
        <v>150000</v>
      </c>
      <c r="P231" s="227">
        <f>+PresMpal!C233</f>
        <v>0</v>
      </c>
      <c r="Q231" s="227">
        <f>+'Pro civil'!C233</f>
        <v>0</v>
      </c>
      <c r="R231" s="227">
        <f>+'C social'!C233</f>
        <v>0</v>
      </c>
      <c r="S231" s="227">
        <f>+Trasp!C233</f>
        <v>0</v>
      </c>
      <c r="T231" s="227">
        <f>+Turismo!C233</f>
        <v>0</v>
      </c>
      <c r="V231" s="260">
        <f>+'Gastos R33'!C234</f>
        <v>0</v>
      </c>
      <c r="X231" s="227">
        <f t="shared" si="14"/>
        <v>150000</v>
      </c>
    </row>
    <row r="232" spans="1:24" x14ac:dyDescent="0.2">
      <c r="A232" s="14" t="s">
        <v>550</v>
      </c>
      <c r="B232" s="15" t="s">
        <v>551</v>
      </c>
      <c r="C232" s="421"/>
      <c r="D232" s="421"/>
      <c r="E232" s="294">
        <f t="shared" si="18"/>
        <v>0</v>
      </c>
      <c r="F232" s="307"/>
      <c r="G232" s="308"/>
      <c r="H232" s="308"/>
      <c r="I232" s="308"/>
      <c r="J232" s="308"/>
      <c r="M232" s="260">
        <f t="shared" si="17"/>
        <v>0</v>
      </c>
      <c r="N232" s="204" t="s">
        <v>550</v>
      </c>
      <c r="O232" s="227">
        <f>+Adm!C234</f>
        <v>0</v>
      </c>
      <c r="P232" s="227">
        <f>+PresMpal!C234</f>
        <v>0</v>
      </c>
      <c r="Q232" s="227">
        <f>+'Pro civil'!C234</f>
        <v>0</v>
      </c>
      <c r="R232" s="227">
        <f>+'C social'!C234</f>
        <v>0</v>
      </c>
      <c r="S232" s="227">
        <f>+Trasp!C234</f>
        <v>0</v>
      </c>
      <c r="T232" s="227">
        <f>+Turismo!C234</f>
        <v>0</v>
      </c>
      <c r="V232" s="260">
        <f>+'Gastos R33'!C235</f>
        <v>0</v>
      </c>
      <c r="X232" s="227">
        <f t="shared" ref="X232:X295" si="19">+O232-P232-Q232-R232-S232-T232</f>
        <v>0</v>
      </c>
    </row>
    <row r="233" spans="1:24" x14ac:dyDescent="0.2">
      <c r="A233" s="14" t="s">
        <v>552</v>
      </c>
      <c r="B233" s="15" t="s">
        <v>553</v>
      </c>
      <c r="C233" s="421">
        <v>280000</v>
      </c>
      <c r="D233" s="421"/>
      <c r="E233" s="294">
        <f t="shared" si="18"/>
        <v>0.32926046371232776</v>
      </c>
      <c r="F233" s="307"/>
      <c r="G233" s="308"/>
      <c r="H233" s="308"/>
      <c r="I233" s="308"/>
      <c r="J233" s="308"/>
      <c r="M233" s="260">
        <f t="shared" si="17"/>
        <v>100000</v>
      </c>
      <c r="N233" s="204" t="s">
        <v>552</v>
      </c>
      <c r="O233" s="227">
        <f>+Adm!C235</f>
        <v>100000</v>
      </c>
      <c r="P233" s="227">
        <f>+PresMpal!C235</f>
        <v>0</v>
      </c>
      <c r="Q233" s="227">
        <f>+'Pro civil'!C235</f>
        <v>0</v>
      </c>
      <c r="R233" s="227">
        <f>+'C social'!C235</f>
        <v>0</v>
      </c>
      <c r="S233" s="227">
        <f>+Trasp!C235</f>
        <v>0</v>
      </c>
      <c r="T233" s="227">
        <f>+Turismo!C235</f>
        <v>0</v>
      </c>
      <c r="V233" s="260">
        <f>+'Gastos R33'!C236</f>
        <v>0</v>
      </c>
      <c r="X233" s="227">
        <f t="shared" si="19"/>
        <v>100000</v>
      </c>
    </row>
    <row r="234" spans="1:24" ht="23.6" x14ac:dyDescent="0.2">
      <c r="A234" s="14" t="s">
        <v>554</v>
      </c>
      <c r="B234" s="15" t="s">
        <v>555</v>
      </c>
      <c r="C234" s="421"/>
      <c r="D234" s="426"/>
      <c r="E234" s="294">
        <f t="shared" si="18"/>
        <v>0</v>
      </c>
      <c r="F234" s="307"/>
      <c r="G234" s="308"/>
      <c r="H234" s="308"/>
      <c r="I234" s="308"/>
      <c r="J234" s="308"/>
      <c r="M234" s="260">
        <f t="shared" si="17"/>
        <v>0</v>
      </c>
      <c r="N234" s="204" t="s">
        <v>554</v>
      </c>
      <c r="O234" s="227">
        <f>+Adm!C236</f>
        <v>0</v>
      </c>
      <c r="P234" s="227">
        <f>+PresMpal!C236</f>
        <v>0</v>
      </c>
      <c r="Q234" s="227">
        <f>+'Pro civil'!C236</f>
        <v>0</v>
      </c>
      <c r="R234" s="227">
        <f>+'C social'!C236</f>
        <v>0</v>
      </c>
      <c r="S234" s="227">
        <f>+Trasp!C236</f>
        <v>0</v>
      </c>
      <c r="T234" s="227">
        <f>+Turismo!C236</f>
        <v>0</v>
      </c>
      <c r="V234" s="260">
        <f>+'Gastos R33'!C237</f>
        <v>0</v>
      </c>
      <c r="X234" s="227">
        <f t="shared" si="19"/>
        <v>0</v>
      </c>
    </row>
    <row r="235" spans="1:24" x14ac:dyDescent="0.2">
      <c r="A235" s="14" t="s">
        <v>556</v>
      </c>
      <c r="B235" s="15" t="s">
        <v>557</v>
      </c>
      <c r="C235" s="421">
        <v>150000</v>
      </c>
      <c r="D235" s="421"/>
      <c r="E235" s="294">
        <f t="shared" si="18"/>
        <v>0.17638953413160416</v>
      </c>
      <c r="F235" s="307"/>
      <c r="G235" s="308"/>
      <c r="H235" s="308"/>
      <c r="I235" s="308"/>
      <c r="J235" s="308"/>
      <c r="M235" s="260">
        <f t="shared" si="17"/>
        <v>100000</v>
      </c>
      <c r="N235" s="204" t="s">
        <v>556</v>
      </c>
      <c r="O235" s="227">
        <f>+Adm!C237</f>
        <v>100000</v>
      </c>
      <c r="P235" s="227">
        <f>+PresMpal!C237</f>
        <v>0</v>
      </c>
      <c r="Q235" s="227">
        <f>+'Pro civil'!C237</f>
        <v>0</v>
      </c>
      <c r="R235" s="227">
        <f>+'C social'!C237</f>
        <v>0</v>
      </c>
      <c r="S235" s="227">
        <f>+Trasp!C237</f>
        <v>0</v>
      </c>
      <c r="T235" s="227">
        <f>+Turismo!C237</f>
        <v>0</v>
      </c>
      <c r="V235" s="260">
        <f>+'Gastos R33'!C238</f>
        <v>0</v>
      </c>
      <c r="X235" s="227">
        <f t="shared" si="19"/>
        <v>100000</v>
      </c>
    </row>
    <row r="236" spans="1:24" x14ac:dyDescent="0.2">
      <c r="A236" s="14" t="s">
        <v>558</v>
      </c>
      <c r="B236" s="15" t="s">
        <v>559</v>
      </c>
      <c r="C236" s="421">
        <f>+M236</f>
        <v>0</v>
      </c>
      <c r="D236" s="421"/>
      <c r="E236" s="294">
        <f t="shared" si="18"/>
        <v>0</v>
      </c>
      <c r="F236" s="307"/>
      <c r="G236" s="308"/>
      <c r="H236" s="308"/>
      <c r="I236" s="308"/>
      <c r="J236" s="308"/>
      <c r="M236" s="260">
        <f t="shared" si="17"/>
        <v>0</v>
      </c>
      <c r="N236" s="204" t="s">
        <v>558</v>
      </c>
      <c r="O236" s="227">
        <f>+Adm!C238</f>
        <v>0</v>
      </c>
      <c r="P236" s="227">
        <f>+PresMpal!C238</f>
        <v>0</v>
      </c>
      <c r="Q236" s="227">
        <f>+'Pro civil'!C238</f>
        <v>0</v>
      </c>
      <c r="R236" s="227">
        <f>+'C social'!C238</f>
        <v>0</v>
      </c>
      <c r="S236" s="227">
        <f>+Trasp!C238</f>
        <v>0</v>
      </c>
      <c r="T236" s="227">
        <f>+Turismo!C238</f>
        <v>0</v>
      </c>
      <c r="V236" s="260">
        <f>+'Gastos R33'!C239</f>
        <v>0</v>
      </c>
      <c r="X236" s="227">
        <f t="shared" si="19"/>
        <v>0</v>
      </c>
    </row>
    <row r="237" spans="1:24" x14ac:dyDescent="0.2">
      <c r="A237" s="14" t="s">
        <v>560</v>
      </c>
      <c r="B237" s="15" t="s">
        <v>561</v>
      </c>
      <c r="C237" s="421"/>
      <c r="D237" s="421"/>
      <c r="E237" s="294">
        <f t="shared" si="18"/>
        <v>0</v>
      </c>
      <c r="F237" s="307"/>
      <c r="G237" s="308"/>
      <c r="H237" s="308"/>
      <c r="I237" s="308"/>
      <c r="J237" s="308"/>
      <c r="M237" s="260">
        <f t="shared" si="17"/>
        <v>0</v>
      </c>
      <c r="N237" s="204" t="s">
        <v>560</v>
      </c>
      <c r="O237" s="227">
        <f>+Adm!C239</f>
        <v>0</v>
      </c>
      <c r="P237" s="227">
        <f>+PresMpal!C239</f>
        <v>0</v>
      </c>
      <c r="Q237" s="227">
        <f>+'Pro civil'!C239</f>
        <v>0</v>
      </c>
      <c r="R237" s="227">
        <f>+'C social'!C239</f>
        <v>0</v>
      </c>
      <c r="S237" s="227">
        <f>+Trasp!C239</f>
        <v>0</v>
      </c>
      <c r="T237" s="227">
        <f>+Turismo!C239</f>
        <v>0</v>
      </c>
      <c r="V237" s="260">
        <f>+'Gastos R33'!C240</f>
        <v>0</v>
      </c>
      <c r="X237" s="227">
        <f t="shared" si="19"/>
        <v>0</v>
      </c>
    </row>
    <row r="238" spans="1:24" x14ac:dyDescent="0.2">
      <c r="A238" s="14" t="s">
        <v>562</v>
      </c>
      <c r="B238" s="15" t="s">
        <v>563</v>
      </c>
      <c r="C238" s="421">
        <v>55000</v>
      </c>
      <c r="D238" s="421"/>
      <c r="E238" s="294">
        <f t="shared" si="18"/>
        <v>6.4676162514921531E-2</v>
      </c>
      <c r="F238" s="307"/>
      <c r="G238" s="308"/>
      <c r="H238" s="308"/>
      <c r="I238" s="308"/>
      <c r="J238" s="308"/>
      <c r="M238" s="260">
        <f t="shared" si="17"/>
        <v>39000</v>
      </c>
      <c r="N238" s="204" t="s">
        <v>562</v>
      </c>
      <c r="O238" s="227">
        <f>+Adm!C240</f>
        <v>9000</v>
      </c>
      <c r="P238" s="227">
        <f>+PresMpal!C240</f>
        <v>0</v>
      </c>
      <c r="Q238" s="227">
        <f>+'Pro civil'!C240</f>
        <v>0</v>
      </c>
      <c r="R238" s="227">
        <f>+'C social'!C240</f>
        <v>0</v>
      </c>
      <c r="S238" s="227">
        <f>+Trasp!C240</f>
        <v>0</v>
      </c>
      <c r="T238" s="227">
        <f>+Turismo!C240</f>
        <v>0</v>
      </c>
      <c r="V238" s="260">
        <f>+'Gastos R33'!C241</f>
        <v>30000</v>
      </c>
      <c r="X238" s="227">
        <f t="shared" si="19"/>
        <v>9000</v>
      </c>
    </row>
    <row r="239" spans="1:24" x14ac:dyDescent="0.2">
      <c r="A239" s="14" t="s">
        <v>564</v>
      </c>
      <c r="B239" s="15" t="s">
        <v>565</v>
      </c>
      <c r="C239" s="421"/>
      <c r="D239" s="421"/>
      <c r="E239" s="294">
        <f t="shared" si="18"/>
        <v>0</v>
      </c>
      <c r="F239" s="307"/>
      <c r="G239" s="308"/>
      <c r="H239" s="308"/>
      <c r="I239" s="308"/>
      <c r="J239" s="308"/>
      <c r="M239" s="260">
        <f t="shared" si="17"/>
        <v>0</v>
      </c>
      <c r="N239" s="204" t="s">
        <v>564</v>
      </c>
      <c r="O239" s="227">
        <f>+Adm!C241</f>
        <v>0</v>
      </c>
      <c r="P239" s="227">
        <f>+PresMpal!C241</f>
        <v>0</v>
      </c>
      <c r="Q239" s="227">
        <f>+'Pro civil'!C241</f>
        <v>0</v>
      </c>
      <c r="R239" s="227">
        <f>+'C social'!C241</f>
        <v>0</v>
      </c>
      <c r="S239" s="227">
        <f>+Trasp!C241</f>
        <v>0</v>
      </c>
      <c r="T239" s="227">
        <f>+Turismo!C241</f>
        <v>0</v>
      </c>
      <c r="V239" s="260">
        <f>+'Gastos R33'!C242</f>
        <v>0</v>
      </c>
      <c r="X239" s="227">
        <f t="shared" si="19"/>
        <v>0</v>
      </c>
    </row>
    <row r="240" spans="1:24" x14ac:dyDescent="0.2">
      <c r="A240" s="14" t="s">
        <v>566</v>
      </c>
      <c r="B240" s="15" t="s">
        <v>567</v>
      </c>
      <c r="C240" s="421">
        <f>+M240</f>
        <v>0</v>
      </c>
      <c r="D240" s="421"/>
      <c r="E240" s="294">
        <f t="shared" si="18"/>
        <v>0</v>
      </c>
      <c r="F240" s="307"/>
      <c r="G240" s="308"/>
      <c r="H240" s="308"/>
      <c r="I240" s="308"/>
      <c r="J240" s="308"/>
      <c r="M240" s="260">
        <f t="shared" si="17"/>
        <v>0</v>
      </c>
      <c r="N240" s="204" t="s">
        <v>566</v>
      </c>
      <c r="O240" s="227">
        <f>+Adm!C242</f>
        <v>0</v>
      </c>
      <c r="P240" s="227">
        <f>+PresMpal!C242</f>
        <v>0</v>
      </c>
      <c r="Q240" s="227">
        <f>+'Pro civil'!C242</f>
        <v>0</v>
      </c>
      <c r="R240" s="227">
        <f>+'C social'!C242</f>
        <v>0</v>
      </c>
      <c r="S240" s="227">
        <f>+Trasp!C242</f>
        <v>0</v>
      </c>
      <c r="T240" s="227">
        <f>+Turismo!C242</f>
        <v>0</v>
      </c>
      <c r="V240" s="260">
        <f>+'Gastos R33'!C243</f>
        <v>0</v>
      </c>
      <c r="X240" s="227">
        <f t="shared" si="19"/>
        <v>0</v>
      </c>
    </row>
    <row r="241" spans="1:24" x14ac:dyDescent="0.2">
      <c r="A241" s="14" t="s">
        <v>568</v>
      </c>
      <c r="B241" s="15" t="s">
        <v>569</v>
      </c>
      <c r="C241" s="421">
        <f>+M241</f>
        <v>0</v>
      </c>
      <c r="D241" s="426"/>
      <c r="E241" s="294">
        <f t="shared" si="18"/>
        <v>0</v>
      </c>
      <c r="F241" s="307"/>
      <c r="G241" s="308"/>
      <c r="H241" s="308"/>
      <c r="I241" s="308"/>
      <c r="J241" s="308"/>
      <c r="M241" s="260">
        <f t="shared" si="17"/>
        <v>0</v>
      </c>
      <c r="N241" s="204" t="s">
        <v>568</v>
      </c>
      <c r="O241" s="227">
        <f>+Adm!C243</f>
        <v>0</v>
      </c>
      <c r="P241" s="227">
        <f>+PresMpal!C243</f>
        <v>0</v>
      </c>
      <c r="Q241" s="227">
        <f>+'Pro civil'!C243</f>
        <v>0</v>
      </c>
      <c r="R241" s="227">
        <f>+'C social'!C243</f>
        <v>0</v>
      </c>
      <c r="S241" s="227">
        <f>+Trasp!C243</f>
        <v>0</v>
      </c>
      <c r="T241" s="227">
        <f>+Turismo!C243</f>
        <v>0</v>
      </c>
      <c r="V241" s="260">
        <f>+'Gastos R33'!C244</f>
        <v>0</v>
      </c>
      <c r="X241" s="227">
        <f t="shared" si="19"/>
        <v>0</v>
      </c>
    </row>
    <row r="242" spans="1:24" x14ac:dyDescent="0.2">
      <c r="A242" s="14" t="s">
        <v>570</v>
      </c>
      <c r="B242" s="15" t="s">
        <v>571</v>
      </c>
      <c r="C242" s="421"/>
      <c r="D242" s="421"/>
      <c r="E242" s="294">
        <f t="shared" si="18"/>
        <v>0</v>
      </c>
      <c r="F242" s="307"/>
      <c r="G242" s="308"/>
      <c r="H242" s="308"/>
      <c r="I242" s="308"/>
      <c r="J242" s="308"/>
      <c r="M242" s="260">
        <f t="shared" si="17"/>
        <v>0</v>
      </c>
      <c r="N242" s="204" t="s">
        <v>570</v>
      </c>
      <c r="O242" s="227">
        <f>+Adm!C244</f>
        <v>0</v>
      </c>
      <c r="P242" s="227">
        <f>+PresMpal!C244</f>
        <v>0</v>
      </c>
      <c r="Q242" s="227">
        <f>+'Pro civil'!C244</f>
        <v>0</v>
      </c>
      <c r="R242" s="227">
        <f>+'C social'!C244</f>
        <v>0</v>
      </c>
      <c r="S242" s="227">
        <f>+Trasp!C244</f>
        <v>0</v>
      </c>
      <c r="T242" s="227">
        <f>+Turismo!C244</f>
        <v>0</v>
      </c>
      <c r="V242" s="260">
        <f>+'Gastos R33'!C245</f>
        <v>0</v>
      </c>
      <c r="X242" s="227">
        <f t="shared" si="19"/>
        <v>0</v>
      </c>
    </row>
    <row r="243" spans="1:24" x14ac:dyDescent="0.2">
      <c r="A243" s="14" t="s">
        <v>572</v>
      </c>
      <c r="B243" s="15" t="s">
        <v>573</v>
      </c>
      <c r="C243" s="421">
        <f>+M243</f>
        <v>0</v>
      </c>
      <c r="D243" s="426"/>
      <c r="E243" s="294">
        <f t="shared" si="18"/>
        <v>0</v>
      </c>
      <c r="F243" s="307"/>
      <c r="G243" s="308"/>
      <c r="H243" s="308"/>
      <c r="I243" s="308"/>
      <c r="J243" s="308"/>
      <c r="M243" s="260">
        <f t="shared" si="17"/>
        <v>0</v>
      </c>
      <c r="N243" s="204" t="s">
        <v>572</v>
      </c>
      <c r="O243" s="227">
        <f>+Adm!C245</f>
        <v>0</v>
      </c>
      <c r="P243" s="227">
        <f>+PresMpal!C245</f>
        <v>0</v>
      </c>
      <c r="Q243" s="227">
        <f>+'Pro civil'!C245</f>
        <v>0</v>
      </c>
      <c r="R243" s="227">
        <f>+'C social'!C245</f>
        <v>0</v>
      </c>
      <c r="S243" s="227">
        <f>+Trasp!C245</f>
        <v>0</v>
      </c>
      <c r="T243" s="227">
        <f>+Turismo!C245</f>
        <v>0</v>
      </c>
      <c r="V243" s="260">
        <f>+'Gastos R33'!C246</f>
        <v>0</v>
      </c>
      <c r="X243" s="227">
        <f t="shared" si="19"/>
        <v>0</v>
      </c>
    </row>
    <row r="244" spans="1:24" x14ac:dyDescent="0.2">
      <c r="A244" s="14" t="s">
        <v>574</v>
      </c>
      <c r="B244" s="15" t="s">
        <v>575</v>
      </c>
      <c r="C244" s="421"/>
      <c r="D244" s="421"/>
      <c r="E244" s="294">
        <f t="shared" si="18"/>
        <v>0</v>
      </c>
      <c r="F244" s="307"/>
      <c r="G244" s="308"/>
      <c r="H244" s="308"/>
      <c r="I244" s="308"/>
      <c r="J244" s="308"/>
      <c r="M244" s="260">
        <f t="shared" si="17"/>
        <v>0</v>
      </c>
      <c r="N244" s="204" t="s">
        <v>574</v>
      </c>
      <c r="O244" s="227">
        <f>+Adm!C246</f>
        <v>0</v>
      </c>
      <c r="P244" s="227">
        <f>+PresMpal!C246</f>
        <v>0</v>
      </c>
      <c r="Q244" s="227">
        <f>+'Pro civil'!C246</f>
        <v>0</v>
      </c>
      <c r="R244" s="227">
        <f>+'C social'!C246</f>
        <v>0</v>
      </c>
      <c r="S244" s="227">
        <f>+Trasp!C246</f>
        <v>0</v>
      </c>
      <c r="T244" s="227">
        <f>+Turismo!C246</f>
        <v>0</v>
      </c>
      <c r="V244" s="260">
        <f>+'Gastos R33'!C247</f>
        <v>0</v>
      </c>
      <c r="X244" s="227">
        <f t="shared" si="19"/>
        <v>0</v>
      </c>
    </row>
    <row r="245" spans="1:24" x14ac:dyDescent="0.2">
      <c r="A245" s="14" t="s">
        <v>576</v>
      </c>
      <c r="B245" s="15" t="s">
        <v>577</v>
      </c>
      <c r="C245" s="421">
        <f>+M245</f>
        <v>0</v>
      </c>
      <c r="D245" s="421"/>
      <c r="E245" s="294">
        <f t="shared" si="18"/>
        <v>0</v>
      </c>
      <c r="F245" s="307"/>
      <c r="G245" s="308"/>
      <c r="H245" s="308"/>
      <c r="I245" s="308"/>
      <c r="J245" s="308"/>
      <c r="M245" s="260">
        <f t="shared" si="17"/>
        <v>0</v>
      </c>
      <c r="N245" s="204" t="s">
        <v>576</v>
      </c>
      <c r="O245" s="227">
        <f>+Adm!C247</f>
        <v>0</v>
      </c>
      <c r="P245" s="227">
        <f>+PresMpal!C247</f>
        <v>0</v>
      </c>
      <c r="Q245" s="227">
        <f>+'Pro civil'!C247</f>
        <v>0</v>
      </c>
      <c r="R245" s="227">
        <f>+'C social'!C247</f>
        <v>0</v>
      </c>
      <c r="S245" s="227">
        <f>+Trasp!C247</f>
        <v>0</v>
      </c>
      <c r="T245" s="227">
        <f>+Turismo!C247</f>
        <v>0</v>
      </c>
      <c r="V245" s="260">
        <f>+'Gastos R33'!C248</f>
        <v>0</v>
      </c>
      <c r="X245" s="227">
        <f t="shared" si="19"/>
        <v>0</v>
      </c>
    </row>
    <row r="246" spans="1:24" x14ac:dyDescent="0.2">
      <c r="A246" s="14" t="s">
        <v>578</v>
      </c>
      <c r="B246" s="15" t="s">
        <v>579</v>
      </c>
      <c r="C246" s="421">
        <f>+M246</f>
        <v>0</v>
      </c>
      <c r="D246" s="421"/>
      <c r="E246" s="294">
        <f t="shared" si="18"/>
        <v>0</v>
      </c>
      <c r="F246" s="307"/>
      <c r="G246" s="308"/>
      <c r="H246" s="308"/>
      <c r="I246" s="308"/>
      <c r="J246" s="308"/>
      <c r="M246" s="260">
        <f t="shared" si="17"/>
        <v>0</v>
      </c>
      <c r="N246" s="204" t="s">
        <v>578</v>
      </c>
      <c r="O246" s="227">
        <f>+Adm!C248</f>
        <v>0</v>
      </c>
      <c r="P246" s="227">
        <f>+PresMpal!C248</f>
        <v>0</v>
      </c>
      <c r="Q246" s="227">
        <f>+'Pro civil'!C248</f>
        <v>0</v>
      </c>
      <c r="R246" s="227">
        <f>+'C social'!C248</f>
        <v>0</v>
      </c>
      <c r="S246" s="227">
        <f>+Trasp!C248</f>
        <v>0</v>
      </c>
      <c r="T246" s="227">
        <f>+Turismo!C248</f>
        <v>0</v>
      </c>
      <c r="V246" s="260">
        <f>+'Gastos R33'!C249</f>
        <v>0</v>
      </c>
      <c r="X246" s="227">
        <f t="shared" si="19"/>
        <v>0</v>
      </c>
    </row>
    <row r="247" spans="1:24" x14ac:dyDescent="0.2">
      <c r="A247" s="14" t="s">
        <v>580</v>
      </c>
      <c r="B247" s="15" t="s">
        <v>581</v>
      </c>
      <c r="C247" s="421"/>
      <c r="D247" s="421"/>
      <c r="E247" s="294">
        <f t="shared" si="18"/>
        <v>0</v>
      </c>
      <c r="F247" s="307"/>
      <c r="G247" s="308"/>
      <c r="H247" s="308"/>
      <c r="I247" s="308"/>
      <c r="J247" s="308"/>
      <c r="M247" s="260">
        <f t="shared" si="17"/>
        <v>0</v>
      </c>
      <c r="N247" s="204" t="s">
        <v>580</v>
      </c>
      <c r="O247" s="227">
        <f>+Adm!C249</f>
        <v>0</v>
      </c>
      <c r="P247" s="227">
        <f>+PresMpal!C249</f>
        <v>0</v>
      </c>
      <c r="Q247" s="227">
        <f>+'Pro civil'!C249</f>
        <v>0</v>
      </c>
      <c r="R247" s="227">
        <f>+'C social'!C249</f>
        <v>0</v>
      </c>
      <c r="S247" s="227">
        <f>+Trasp!C249</f>
        <v>0</v>
      </c>
      <c r="T247" s="227">
        <f>+Turismo!C249</f>
        <v>0</v>
      </c>
      <c r="V247" s="260">
        <f>+'Gastos R33'!C250</f>
        <v>0</v>
      </c>
      <c r="X247" s="227">
        <f t="shared" si="19"/>
        <v>0</v>
      </c>
    </row>
    <row r="248" spans="1:24" x14ac:dyDescent="0.2">
      <c r="A248" s="14" t="s">
        <v>582</v>
      </c>
      <c r="B248" s="15" t="s">
        <v>583</v>
      </c>
      <c r="C248" s="421">
        <f>+M248</f>
        <v>0</v>
      </c>
      <c r="D248" s="421"/>
      <c r="E248" s="294">
        <f t="shared" si="18"/>
        <v>0</v>
      </c>
      <c r="F248" s="307"/>
      <c r="G248" s="308"/>
      <c r="H248" s="308"/>
      <c r="I248" s="308"/>
      <c r="J248" s="308"/>
      <c r="M248" s="260">
        <f t="shared" si="17"/>
        <v>0</v>
      </c>
      <c r="N248" s="204" t="s">
        <v>582</v>
      </c>
      <c r="O248" s="227">
        <f>+Adm!C250</f>
        <v>0</v>
      </c>
      <c r="P248" s="227">
        <f>+PresMpal!C250</f>
        <v>0</v>
      </c>
      <c r="Q248" s="227">
        <f>+'Pro civil'!C250</f>
        <v>0</v>
      </c>
      <c r="R248" s="227">
        <f>+'C social'!C250</f>
        <v>0</v>
      </c>
      <c r="S248" s="227">
        <f>+Trasp!C250</f>
        <v>0</v>
      </c>
      <c r="T248" s="227">
        <f>+Turismo!C250</f>
        <v>0</v>
      </c>
      <c r="V248" s="260">
        <f>+'Gastos R33'!C251</f>
        <v>0</v>
      </c>
      <c r="X248" s="227">
        <f t="shared" si="19"/>
        <v>0</v>
      </c>
    </row>
    <row r="249" spans="1:24" x14ac:dyDescent="0.2">
      <c r="A249" s="14" t="s">
        <v>584</v>
      </c>
      <c r="B249" s="15" t="s">
        <v>585</v>
      </c>
      <c r="C249" s="421"/>
      <c r="D249" s="426"/>
      <c r="E249" s="294">
        <f t="shared" si="18"/>
        <v>0</v>
      </c>
      <c r="F249" s="307"/>
      <c r="G249" s="308"/>
      <c r="H249" s="308"/>
      <c r="I249" s="308"/>
      <c r="J249" s="308"/>
      <c r="M249" s="260">
        <f t="shared" si="17"/>
        <v>0</v>
      </c>
      <c r="N249" s="204" t="s">
        <v>584</v>
      </c>
      <c r="O249" s="227">
        <f>+Adm!C251</f>
        <v>0</v>
      </c>
      <c r="P249" s="227">
        <f>+PresMpal!C251</f>
        <v>0</v>
      </c>
      <c r="Q249" s="227">
        <f>+'Pro civil'!C251</f>
        <v>0</v>
      </c>
      <c r="R249" s="227">
        <f>+'C social'!C251</f>
        <v>0</v>
      </c>
      <c r="S249" s="227">
        <f>+Trasp!C251</f>
        <v>0</v>
      </c>
      <c r="T249" s="227">
        <f>+Turismo!C251</f>
        <v>0</v>
      </c>
      <c r="V249" s="260">
        <f>+'Gastos R33'!C252</f>
        <v>0</v>
      </c>
      <c r="X249" s="227">
        <f t="shared" si="19"/>
        <v>0</v>
      </c>
    </row>
    <row r="250" spans="1:24" x14ac:dyDescent="0.2">
      <c r="A250" s="14" t="s">
        <v>586</v>
      </c>
      <c r="B250" s="15" t="s">
        <v>587</v>
      </c>
      <c r="C250" s="421">
        <v>109000</v>
      </c>
      <c r="D250" s="421"/>
      <c r="E250" s="294">
        <f t="shared" si="18"/>
        <v>0.12817639480229903</v>
      </c>
      <c r="F250" s="307"/>
      <c r="G250" s="308"/>
      <c r="H250" s="308"/>
      <c r="I250" s="308"/>
      <c r="J250" s="308"/>
      <c r="M250" s="260">
        <f t="shared" si="17"/>
        <v>898000</v>
      </c>
      <c r="N250" s="204" t="s">
        <v>586</v>
      </c>
      <c r="O250" s="227">
        <f>+Adm!C252</f>
        <v>598000</v>
      </c>
      <c r="P250" s="227">
        <f>+PresMpal!C252</f>
        <v>0</v>
      </c>
      <c r="Q250" s="227">
        <f>+'Pro civil'!C252</f>
        <v>0</v>
      </c>
      <c r="R250" s="227">
        <f>+'C social'!C252</f>
        <v>0</v>
      </c>
      <c r="S250" s="227">
        <f>+Trasp!C252</f>
        <v>0</v>
      </c>
      <c r="T250" s="227">
        <f>+Turismo!C252</f>
        <v>0</v>
      </c>
      <c r="V250" s="260">
        <f>+'Gastos R33'!C253</f>
        <v>300000</v>
      </c>
      <c r="X250" s="227">
        <f t="shared" si="19"/>
        <v>598000</v>
      </c>
    </row>
    <row r="251" spans="1:24" x14ac:dyDescent="0.2">
      <c r="A251" s="13" t="s">
        <v>588</v>
      </c>
      <c r="B251" s="25" t="s">
        <v>12</v>
      </c>
      <c r="C251" s="386">
        <f>SUM(C252:C269)</f>
        <v>116500</v>
      </c>
      <c r="D251" s="425"/>
      <c r="E251" s="317">
        <f t="shared" si="18"/>
        <v>0.13699587150887924</v>
      </c>
      <c r="F251" s="307"/>
      <c r="G251" s="308"/>
      <c r="H251" s="308"/>
      <c r="I251" s="308"/>
      <c r="J251" s="308"/>
      <c r="M251" s="260">
        <f t="shared" si="17"/>
        <v>0</v>
      </c>
      <c r="N251" s="203" t="s">
        <v>588</v>
      </c>
      <c r="O251" s="227">
        <f>+Adm!C253</f>
        <v>0</v>
      </c>
      <c r="P251" s="227">
        <f>+PresMpal!C253</f>
        <v>0</v>
      </c>
      <c r="Q251" s="227">
        <f>+'Pro civil'!C253</f>
        <v>0</v>
      </c>
      <c r="R251" s="227">
        <f>+'C social'!C253</f>
        <v>0</v>
      </c>
      <c r="S251" s="227">
        <f>+Trasp!C253</f>
        <v>0</v>
      </c>
      <c r="T251" s="227">
        <f>+Turismo!C253</f>
        <v>0</v>
      </c>
      <c r="V251" s="260">
        <f>+'Gastos R33'!C254</f>
        <v>0</v>
      </c>
      <c r="X251" s="227">
        <f t="shared" si="19"/>
        <v>0</v>
      </c>
    </row>
    <row r="252" spans="1:24" x14ac:dyDescent="0.2">
      <c r="A252" s="14" t="s">
        <v>589</v>
      </c>
      <c r="B252" s="15" t="s">
        <v>590</v>
      </c>
      <c r="C252" s="421"/>
      <c r="D252" s="421"/>
      <c r="E252" s="294">
        <f t="shared" ref="E252:E283" si="20">+C252/$D$559*100</f>
        <v>0</v>
      </c>
      <c r="F252" s="307"/>
      <c r="G252" s="308"/>
      <c r="H252" s="308"/>
      <c r="I252" s="308"/>
      <c r="J252" s="308"/>
      <c r="M252" s="260">
        <f t="shared" si="17"/>
        <v>0</v>
      </c>
      <c r="N252" s="204" t="s">
        <v>589</v>
      </c>
      <c r="O252" s="227">
        <f>+Adm!C254</f>
        <v>0</v>
      </c>
      <c r="P252" s="227">
        <f>+PresMpal!C254</f>
        <v>0</v>
      </c>
      <c r="Q252" s="227">
        <f>+'Pro civil'!C254</f>
        <v>0</v>
      </c>
      <c r="R252" s="227">
        <f>+'C social'!C254</f>
        <v>0</v>
      </c>
      <c r="S252" s="227">
        <f>+Trasp!C254</f>
        <v>0</v>
      </c>
      <c r="T252" s="227">
        <f>+Turismo!C254</f>
        <v>0</v>
      </c>
      <c r="V252" s="260">
        <f>+'Gastos R33'!C255</f>
        <v>0</v>
      </c>
      <c r="X252" s="227">
        <f t="shared" si="19"/>
        <v>0</v>
      </c>
    </row>
    <row r="253" spans="1:24" x14ac:dyDescent="0.2">
      <c r="A253" s="14" t="s">
        <v>591</v>
      </c>
      <c r="B253" s="15" t="s">
        <v>592</v>
      </c>
      <c r="C253" s="421">
        <v>68500</v>
      </c>
      <c r="D253" s="427"/>
      <c r="E253" s="294">
        <f t="shared" si="20"/>
        <v>8.0551220586765893E-2</v>
      </c>
      <c r="F253" s="307"/>
      <c r="G253" s="308"/>
      <c r="H253" s="308"/>
      <c r="I253" s="308"/>
      <c r="J253" s="308"/>
      <c r="M253" s="260">
        <f t="shared" si="17"/>
        <v>100000</v>
      </c>
      <c r="N253" s="204" t="s">
        <v>591</v>
      </c>
      <c r="O253" s="227">
        <f>+Adm!C255</f>
        <v>0</v>
      </c>
      <c r="P253" s="227">
        <f>+PresMpal!C255</f>
        <v>0</v>
      </c>
      <c r="Q253" s="227">
        <f>+'Pro civil'!C255</f>
        <v>0</v>
      </c>
      <c r="R253" s="227">
        <f>+'C social'!C255</f>
        <v>0</v>
      </c>
      <c r="S253" s="227">
        <f>+Trasp!C255</f>
        <v>0</v>
      </c>
      <c r="T253" s="227">
        <f>+Turismo!C255</f>
        <v>0</v>
      </c>
      <c r="V253" s="260">
        <f>+'Gastos R33'!C256</f>
        <v>100000</v>
      </c>
      <c r="X253" s="227">
        <f t="shared" si="19"/>
        <v>0</v>
      </c>
    </row>
    <row r="254" spans="1:24" x14ac:dyDescent="0.2">
      <c r="A254" s="14" t="s">
        <v>593</v>
      </c>
      <c r="B254" s="15" t="s">
        <v>594</v>
      </c>
      <c r="C254" s="421">
        <f>+M254</f>
        <v>0</v>
      </c>
      <c r="D254" s="426"/>
      <c r="E254" s="294">
        <f t="shared" si="20"/>
        <v>0</v>
      </c>
      <c r="F254" s="307"/>
      <c r="G254" s="308"/>
      <c r="H254" s="308"/>
      <c r="I254" s="308"/>
      <c r="J254" s="308"/>
      <c r="M254" s="260">
        <f t="shared" si="17"/>
        <v>0</v>
      </c>
      <c r="N254" s="204" t="s">
        <v>593</v>
      </c>
      <c r="O254" s="227">
        <f>+Adm!C256</f>
        <v>0</v>
      </c>
      <c r="P254" s="227">
        <f>+PresMpal!C256</f>
        <v>0</v>
      </c>
      <c r="Q254" s="227">
        <f>+'Pro civil'!C256</f>
        <v>0</v>
      </c>
      <c r="R254" s="227">
        <f>+'C social'!C256</f>
        <v>0</v>
      </c>
      <c r="S254" s="227">
        <f>+Trasp!C256</f>
        <v>0</v>
      </c>
      <c r="T254" s="227">
        <f>+Turismo!C256</f>
        <v>0</v>
      </c>
      <c r="V254" s="260">
        <f>+'Gastos R33'!C257</f>
        <v>0</v>
      </c>
      <c r="X254" s="227">
        <f t="shared" si="19"/>
        <v>0</v>
      </c>
    </row>
    <row r="255" spans="1:24" x14ac:dyDescent="0.2">
      <c r="A255" s="14" t="s">
        <v>595</v>
      </c>
      <c r="B255" s="15" t="s">
        <v>596</v>
      </c>
      <c r="C255" s="421">
        <f>+M255</f>
        <v>0</v>
      </c>
      <c r="D255" s="421"/>
      <c r="E255" s="294">
        <f t="shared" si="20"/>
        <v>0</v>
      </c>
      <c r="F255" s="307"/>
      <c r="G255" s="308"/>
      <c r="H255" s="308"/>
      <c r="I255" s="308"/>
      <c r="J255" s="308"/>
      <c r="M255" s="260">
        <f t="shared" si="17"/>
        <v>0</v>
      </c>
      <c r="N255" s="204" t="s">
        <v>595</v>
      </c>
      <c r="O255" s="227">
        <f>+Adm!C257</f>
        <v>0</v>
      </c>
      <c r="P255" s="227">
        <f>+PresMpal!C257</f>
        <v>0</v>
      </c>
      <c r="Q255" s="227">
        <f>+'Pro civil'!C257</f>
        <v>0</v>
      </c>
      <c r="R255" s="227">
        <f>+'C social'!C257</f>
        <v>0</v>
      </c>
      <c r="S255" s="227">
        <f>+Trasp!C257</f>
        <v>0</v>
      </c>
      <c r="T255" s="227">
        <f>+Turismo!C257</f>
        <v>0</v>
      </c>
      <c r="V255" s="260">
        <f>+'Gastos R33'!C258</f>
        <v>0</v>
      </c>
      <c r="X255" s="227">
        <f t="shared" si="19"/>
        <v>0</v>
      </c>
    </row>
    <row r="256" spans="1:24" x14ac:dyDescent="0.2">
      <c r="A256" s="14" t="s">
        <v>597</v>
      </c>
      <c r="B256" s="15" t="s">
        <v>598</v>
      </c>
      <c r="C256" s="421"/>
      <c r="D256" s="421"/>
      <c r="E256" s="294">
        <f t="shared" si="20"/>
        <v>0</v>
      </c>
      <c r="F256" s="307"/>
      <c r="G256" s="308"/>
      <c r="H256" s="308"/>
      <c r="I256" s="308"/>
      <c r="J256" s="308"/>
      <c r="M256" s="260">
        <f t="shared" si="17"/>
        <v>0</v>
      </c>
      <c r="N256" s="204" t="s">
        <v>597</v>
      </c>
      <c r="O256" s="227">
        <f>+Adm!C258</f>
        <v>0</v>
      </c>
      <c r="P256" s="227">
        <f>+PresMpal!C258</f>
        <v>0</v>
      </c>
      <c r="Q256" s="227">
        <f>+'Pro civil'!C258</f>
        <v>0</v>
      </c>
      <c r="R256" s="227">
        <f>+'C social'!C258</f>
        <v>0</v>
      </c>
      <c r="S256" s="227">
        <f>+Trasp!C258</f>
        <v>0</v>
      </c>
      <c r="T256" s="227">
        <f>+Turismo!C258</f>
        <v>0</v>
      </c>
      <c r="V256" s="260">
        <f>+'Gastos R33'!C259</f>
        <v>0</v>
      </c>
      <c r="X256" s="227">
        <f t="shared" si="19"/>
        <v>0</v>
      </c>
    </row>
    <row r="257" spans="1:24" x14ac:dyDescent="0.2">
      <c r="A257" s="14" t="s">
        <v>599</v>
      </c>
      <c r="B257" s="15" t="s">
        <v>600</v>
      </c>
      <c r="C257" s="421">
        <f>+M257</f>
        <v>0</v>
      </c>
      <c r="D257" s="421"/>
      <c r="E257" s="294">
        <f t="shared" si="20"/>
        <v>0</v>
      </c>
      <c r="F257" s="307"/>
      <c r="G257" s="308"/>
      <c r="H257" s="308"/>
      <c r="I257" s="308"/>
      <c r="J257" s="308"/>
      <c r="M257" s="260">
        <f t="shared" si="17"/>
        <v>0</v>
      </c>
      <c r="N257" s="204" t="s">
        <v>599</v>
      </c>
      <c r="O257" s="227">
        <f>+Adm!C259</f>
        <v>0</v>
      </c>
      <c r="P257" s="227">
        <f>+PresMpal!C259</f>
        <v>0</v>
      </c>
      <c r="Q257" s="227">
        <f>+'Pro civil'!C259</f>
        <v>0</v>
      </c>
      <c r="R257" s="227">
        <f>+'C social'!C259</f>
        <v>0</v>
      </c>
      <c r="S257" s="227">
        <f>+Trasp!C259</f>
        <v>0</v>
      </c>
      <c r="T257" s="227">
        <f>+Turismo!C259</f>
        <v>0</v>
      </c>
      <c r="V257" s="260">
        <f>+'Gastos R33'!C260</f>
        <v>0</v>
      </c>
      <c r="X257" s="227">
        <f t="shared" si="19"/>
        <v>0</v>
      </c>
    </row>
    <row r="258" spans="1:24" x14ac:dyDescent="0.2">
      <c r="A258" s="14" t="s">
        <v>601</v>
      </c>
      <c r="B258" s="15" t="s">
        <v>602</v>
      </c>
      <c r="C258" s="421"/>
      <c r="D258" s="421"/>
      <c r="E258" s="294">
        <f t="shared" si="20"/>
        <v>0</v>
      </c>
      <c r="F258" s="307"/>
      <c r="G258" s="308"/>
      <c r="H258" s="308"/>
      <c r="I258" s="308"/>
      <c r="J258" s="308"/>
      <c r="M258" s="260">
        <f t="shared" si="17"/>
        <v>0</v>
      </c>
      <c r="N258" s="204" t="s">
        <v>601</v>
      </c>
      <c r="O258" s="227">
        <f>+Adm!C260</f>
        <v>0</v>
      </c>
      <c r="P258" s="227">
        <f>+PresMpal!C260</f>
        <v>0</v>
      </c>
      <c r="Q258" s="227">
        <f>+'Pro civil'!C260</f>
        <v>0</v>
      </c>
      <c r="R258" s="227">
        <f>+'C social'!C260</f>
        <v>0</v>
      </c>
      <c r="S258" s="227">
        <f>+Trasp!C260</f>
        <v>0</v>
      </c>
      <c r="T258" s="227">
        <f>+Turismo!C260</f>
        <v>0</v>
      </c>
      <c r="V258" s="260">
        <f>+'Gastos R33'!C261</f>
        <v>0</v>
      </c>
      <c r="X258" s="227">
        <f t="shared" si="19"/>
        <v>0</v>
      </c>
    </row>
    <row r="259" spans="1:24" x14ac:dyDescent="0.2">
      <c r="A259" s="14" t="s">
        <v>603</v>
      </c>
      <c r="B259" s="15" t="s">
        <v>604</v>
      </c>
      <c r="C259" s="421">
        <f>+M259</f>
        <v>0</v>
      </c>
      <c r="D259" s="421"/>
      <c r="E259" s="294">
        <f t="shared" si="20"/>
        <v>0</v>
      </c>
      <c r="F259" s="307"/>
      <c r="G259" s="308"/>
      <c r="H259" s="308"/>
      <c r="I259" s="308"/>
      <c r="J259" s="308"/>
      <c r="M259" s="260">
        <f t="shared" si="17"/>
        <v>0</v>
      </c>
      <c r="N259" s="204" t="s">
        <v>603</v>
      </c>
      <c r="O259" s="227">
        <f>+Adm!C261</f>
        <v>0</v>
      </c>
      <c r="P259" s="227">
        <f>+PresMpal!C261</f>
        <v>0</v>
      </c>
      <c r="Q259" s="227">
        <f>+'Pro civil'!C261</f>
        <v>0</v>
      </c>
      <c r="R259" s="227">
        <f>+'C social'!C261</f>
        <v>0</v>
      </c>
      <c r="S259" s="227">
        <f>+Trasp!C261</f>
        <v>0</v>
      </c>
      <c r="T259" s="227">
        <f>+Turismo!C261</f>
        <v>0</v>
      </c>
      <c r="V259" s="260">
        <f>+'Gastos R33'!C262</f>
        <v>0</v>
      </c>
      <c r="X259" s="227">
        <f t="shared" si="19"/>
        <v>0</v>
      </c>
    </row>
    <row r="260" spans="1:24" x14ac:dyDescent="0.2">
      <c r="A260" s="14" t="s">
        <v>605</v>
      </c>
      <c r="B260" s="15" t="s">
        <v>606</v>
      </c>
      <c r="C260" s="421"/>
      <c r="D260" s="421"/>
      <c r="E260" s="294">
        <f t="shared" si="20"/>
        <v>0</v>
      </c>
      <c r="F260" s="307"/>
      <c r="G260" s="308"/>
      <c r="H260" s="308"/>
      <c r="I260" s="308"/>
      <c r="J260" s="308"/>
      <c r="M260" s="260">
        <f t="shared" si="17"/>
        <v>0</v>
      </c>
      <c r="N260" s="204" t="s">
        <v>605</v>
      </c>
      <c r="O260" s="227">
        <f>+Adm!C262</f>
        <v>0</v>
      </c>
      <c r="P260" s="227">
        <f>+PresMpal!C262</f>
        <v>0</v>
      </c>
      <c r="Q260" s="227">
        <f>+'Pro civil'!C262</f>
        <v>0</v>
      </c>
      <c r="R260" s="227">
        <f>+'C social'!C262</f>
        <v>0</v>
      </c>
      <c r="S260" s="227">
        <f>+Trasp!C262</f>
        <v>0</v>
      </c>
      <c r="T260" s="227">
        <f>+Turismo!C262</f>
        <v>0</v>
      </c>
      <c r="V260" s="260">
        <f>+'Gastos R33'!C263</f>
        <v>0</v>
      </c>
      <c r="X260" s="227">
        <f t="shared" si="19"/>
        <v>0</v>
      </c>
    </row>
    <row r="261" spans="1:24" x14ac:dyDescent="0.2">
      <c r="A261" s="14" t="s">
        <v>607</v>
      </c>
      <c r="B261" s="15" t="s">
        <v>608</v>
      </c>
      <c r="C261" s="421">
        <v>0</v>
      </c>
      <c r="D261" s="426"/>
      <c r="E261" s="294">
        <f t="shared" si="20"/>
        <v>0</v>
      </c>
      <c r="F261" s="307"/>
      <c r="G261" s="308"/>
      <c r="H261" s="308"/>
      <c r="I261" s="308"/>
      <c r="J261" s="308"/>
      <c r="M261" s="260">
        <f t="shared" si="17"/>
        <v>340000</v>
      </c>
      <c r="N261" s="204" t="s">
        <v>607</v>
      </c>
      <c r="O261" s="227">
        <f>+Adm!C263</f>
        <v>340000</v>
      </c>
      <c r="P261" s="227">
        <f>+PresMpal!C263</f>
        <v>0</v>
      </c>
      <c r="Q261" s="227">
        <f>+'Pro civil'!C263</f>
        <v>0</v>
      </c>
      <c r="R261" s="227">
        <f>+'C social'!C263</f>
        <v>0</v>
      </c>
      <c r="S261" s="227">
        <f>+Trasp!C263</f>
        <v>0</v>
      </c>
      <c r="T261" s="227">
        <f>+Turismo!C263</f>
        <v>0</v>
      </c>
      <c r="V261" s="260">
        <f>+'Gastos R33'!C264</f>
        <v>0</v>
      </c>
      <c r="X261" s="227">
        <f t="shared" si="19"/>
        <v>340000</v>
      </c>
    </row>
    <row r="262" spans="1:24" x14ac:dyDescent="0.2">
      <c r="A262" s="14" t="s">
        <v>609</v>
      </c>
      <c r="B262" s="15" t="s">
        <v>610</v>
      </c>
      <c r="C262" s="421"/>
      <c r="D262" s="421"/>
      <c r="E262" s="294">
        <f t="shared" si="20"/>
        <v>0</v>
      </c>
      <c r="F262" s="307"/>
      <c r="G262" s="308"/>
      <c r="H262" s="308"/>
      <c r="I262" s="308"/>
      <c r="J262" s="308"/>
      <c r="M262" s="260">
        <f t="shared" si="17"/>
        <v>0</v>
      </c>
      <c r="N262" s="204" t="s">
        <v>609</v>
      </c>
      <c r="O262" s="227">
        <f>+Adm!C264</f>
        <v>0</v>
      </c>
      <c r="P262" s="227">
        <f>+PresMpal!C264</f>
        <v>0</v>
      </c>
      <c r="Q262" s="227">
        <f>+'Pro civil'!C264</f>
        <v>0</v>
      </c>
      <c r="R262" s="227">
        <f>+'C social'!C264</f>
        <v>0</v>
      </c>
      <c r="S262" s="227">
        <f>+Trasp!C264</f>
        <v>0</v>
      </c>
      <c r="T262" s="227">
        <f>+Turismo!C264</f>
        <v>0</v>
      </c>
      <c r="V262" s="260">
        <f>+'Gastos R33'!C265</f>
        <v>0</v>
      </c>
      <c r="X262" s="227">
        <f t="shared" si="19"/>
        <v>0</v>
      </c>
    </row>
    <row r="263" spans="1:24" x14ac:dyDescent="0.2">
      <c r="A263" s="14" t="s">
        <v>611</v>
      </c>
      <c r="B263" s="15" t="s">
        <v>612</v>
      </c>
      <c r="C263" s="421">
        <f>+M263</f>
        <v>0</v>
      </c>
      <c r="D263" s="421"/>
      <c r="E263" s="294">
        <f t="shared" si="20"/>
        <v>0</v>
      </c>
      <c r="F263" s="307"/>
      <c r="G263" s="308"/>
      <c r="H263" s="308"/>
      <c r="I263" s="308"/>
      <c r="J263" s="308"/>
      <c r="M263" s="260">
        <f t="shared" si="17"/>
        <v>0</v>
      </c>
      <c r="N263" s="204" t="s">
        <v>611</v>
      </c>
      <c r="O263" s="227">
        <f>+Adm!C265</f>
        <v>0</v>
      </c>
      <c r="P263" s="227">
        <f>+PresMpal!C265</f>
        <v>0</v>
      </c>
      <c r="Q263" s="227">
        <f>+'Pro civil'!C265</f>
        <v>0</v>
      </c>
      <c r="R263" s="227">
        <f>+'C social'!C265</f>
        <v>0</v>
      </c>
      <c r="S263" s="227">
        <f>+Trasp!C265</f>
        <v>0</v>
      </c>
      <c r="T263" s="227">
        <f>+Turismo!C265</f>
        <v>0</v>
      </c>
      <c r="V263" s="260">
        <f>+'Gastos R33'!C266</f>
        <v>0</v>
      </c>
      <c r="X263" s="227">
        <f t="shared" si="19"/>
        <v>0</v>
      </c>
    </row>
    <row r="264" spans="1:24" x14ac:dyDescent="0.2">
      <c r="A264" s="14" t="s">
        <v>613</v>
      </c>
      <c r="B264" s="15" t="s">
        <v>614</v>
      </c>
      <c r="C264" s="421"/>
      <c r="D264" s="421"/>
      <c r="E264" s="294">
        <f t="shared" si="20"/>
        <v>0</v>
      </c>
      <c r="F264" s="307"/>
      <c r="G264" s="308"/>
      <c r="H264" s="308"/>
      <c r="I264" s="308"/>
      <c r="J264" s="308"/>
      <c r="M264" s="260">
        <f t="shared" ref="M264:M327" si="21">SUM(O264:V264)</f>
        <v>0</v>
      </c>
      <c r="N264" s="204" t="s">
        <v>613</v>
      </c>
      <c r="O264" s="227">
        <f>+Adm!C266</f>
        <v>0</v>
      </c>
      <c r="P264" s="227">
        <f>+PresMpal!C266</f>
        <v>0</v>
      </c>
      <c r="Q264" s="227">
        <f>+'Pro civil'!C266</f>
        <v>0</v>
      </c>
      <c r="R264" s="227">
        <f>+'C social'!C266</f>
        <v>0</v>
      </c>
      <c r="S264" s="227">
        <f>+Trasp!C266</f>
        <v>0</v>
      </c>
      <c r="T264" s="227">
        <f>+Turismo!C266</f>
        <v>0</v>
      </c>
      <c r="V264" s="260">
        <f>+'Gastos R33'!C267</f>
        <v>0</v>
      </c>
      <c r="X264" s="227">
        <f t="shared" si="19"/>
        <v>0</v>
      </c>
    </row>
    <row r="265" spans="1:24" x14ac:dyDescent="0.2">
      <c r="A265" s="14" t="s">
        <v>615</v>
      </c>
      <c r="B265" s="15" t="s">
        <v>616</v>
      </c>
      <c r="C265" s="421">
        <v>0</v>
      </c>
      <c r="D265" s="421"/>
      <c r="E265" s="294">
        <f t="shared" si="20"/>
        <v>0</v>
      </c>
      <c r="F265" s="307"/>
      <c r="G265" s="308"/>
      <c r="H265" s="308"/>
      <c r="I265" s="308"/>
      <c r="J265" s="308"/>
      <c r="M265" s="260">
        <f t="shared" si="21"/>
        <v>30000</v>
      </c>
      <c r="N265" s="204" t="s">
        <v>615</v>
      </c>
      <c r="O265" s="227">
        <f>+Adm!C267</f>
        <v>30000</v>
      </c>
      <c r="P265" s="227">
        <f>+PresMpal!C267</f>
        <v>0</v>
      </c>
      <c r="Q265" s="227">
        <f>+'Pro civil'!C267</f>
        <v>0</v>
      </c>
      <c r="R265" s="227">
        <f>+'C social'!C267</f>
        <v>0</v>
      </c>
      <c r="S265" s="227">
        <f>+Trasp!C267</f>
        <v>0</v>
      </c>
      <c r="T265" s="227">
        <f>+Turismo!C267</f>
        <v>0</v>
      </c>
      <c r="V265" s="260">
        <f>+'Gastos R33'!C268</f>
        <v>0</v>
      </c>
      <c r="X265" s="227">
        <f t="shared" si="19"/>
        <v>30000</v>
      </c>
    </row>
    <row r="266" spans="1:24" x14ac:dyDescent="0.2">
      <c r="A266" s="14" t="s">
        <v>617</v>
      </c>
      <c r="B266" s="15" t="s">
        <v>618</v>
      </c>
      <c r="C266" s="421"/>
      <c r="D266" s="426"/>
      <c r="E266" s="294">
        <f t="shared" si="20"/>
        <v>0</v>
      </c>
      <c r="F266" s="307"/>
      <c r="G266" s="308"/>
      <c r="H266" s="308"/>
      <c r="I266" s="308"/>
      <c r="J266" s="308"/>
      <c r="M266" s="260">
        <f t="shared" si="21"/>
        <v>0</v>
      </c>
      <c r="N266" s="204" t="s">
        <v>617</v>
      </c>
      <c r="O266" s="227">
        <f>+Adm!C268</f>
        <v>0</v>
      </c>
      <c r="P266" s="227">
        <f>+PresMpal!C268</f>
        <v>0</v>
      </c>
      <c r="Q266" s="227">
        <f>+'Pro civil'!C268</f>
        <v>0</v>
      </c>
      <c r="R266" s="227">
        <f>+'C social'!C268</f>
        <v>0</v>
      </c>
      <c r="S266" s="227">
        <f>+Trasp!C268</f>
        <v>0</v>
      </c>
      <c r="T266" s="227">
        <f>+Turismo!C268</f>
        <v>0</v>
      </c>
      <c r="V266" s="260">
        <f>+'Gastos R33'!C269</f>
        <v>0</v>
      </c>
      <c r="X266" s="227">
        <f t="shared" si="19"/>
        <v>0</v>
      </c>
    </row>
    <row r="267" spans="1:24" x14ac:dyDescent="0.2">
      <c r="A267" s="14" t="s">
        <v>619</v>
      </c>
      <c r="B267" s="15" t="s">
        <v>620</v>
      </c>
      <c r="C267" s="421">
        <f>+M267</f>
        <v>48000</v>
      </c>
      <c r="D267" s="421"/>
      <c r="E267" s="294">
        <f t="shared" si="20"/>
        <v>5.6444650922113329E-2</v>
      </c>
      <c r="F267" s="307"/>
      <c r="G267" s="308"/>
      <c r="H267" s="308"/>
      <c r="I267" s="308"/>
      <c r="J267" s="308"/>
      <c r="M267" s="260">
        <f t="shared" si="21"/>
        <v>48000</v>
      </c>
      <c r="N267" s="204" t="s">
        <v>619</v>
      </c>
      <c r="O267" s="227">
        <f>+Adm!C269</f>
        <v>48000</v>
      </c>
      <c r="P267" s="227">
        <f>+PresMpal!C269</f>
        <v>0</v>
      </c>
      <c r="Q267" s="227">
        <f>+'Pro civil'!C269</f>
        <v>0</v>
      </c>
      <c r="R267" s="227">
        <f>+'C social'!C269</f>
        <v>0</v>
      </c>
      <c r="S267" s="227">
        <f>+Trasp!C269</f>
        <v>0</v>
      </c>
      <c r="T267" s="227">
        <f>+Turismo!C269</f>
        <v>0</v>
      </c>
      <c r="V267" s="260">
        <f>+'Gastos R33'!C270</f>
        <v>0</v>
      </c>
      <c r="X267" s="227">
        <f t="shared" si="19"/>
        <v>48000</v>
      </c>
    </row>
    <row r="268" spans="1:24" x14ac:dyDescent="0.2">
      <c r="A268" s="14" t="s">
        <v>625</v>
      </c>
      <c r="B268" s="15" t="s">
        <v>626</v>
      </c>
      <c r="C268" s="421"/>
      <c r="D268" s="421"/>
      <c r="E268" s="294">
        <f t="shared" si="20"/>
        <v>0</v>
      </c>
      <c r="F268" s="307"/>
      <c r="G268" s="308"/>
      <c r="H268" s="308"/>
      <c r="I268" s="308"/>
      <c r="J268" s="308"/>
      <c r="M268" s="260">
        <f t="shared" si="21"/>
        <v>0</v>
      </c>
      <c r="N268" s="204" t="s">
        <v>625</v>
      </c>
      <c r="O268" s="227">
        <f>+Adm!C270</f>
        <v>0</v>
      </c>
      <c r="P268" s="227">
        <f>+PresMpal!C270</f>
        <v>0</v>
      </c>
      <c r="Q268" s="227">
        <f>+'Pro civil'!C270</f>
        <v>0</v>
      </c>
      <c r="R268" s="227">
        <f>+'C social'!C270</f>
        <v>0</v>
      </c>
      <c r="S268" s="227">
        <f>+Trasp!C270</f>
        <v>0</v>
      </c>
      <c r="T268" s="227">
        <f>+Turismo!C270</f>
        <v>0</v>
      </c>
      <c r="V268" s="260">
        <f>+'Gastos R33'!C271</f>
        <v>0</v>
      </c>
      <c r="X268" s="227">
        <f t="shared" si="19"/>
        <v>0</v>
      </c>
    </row>
    <row r="269" spans="1:24" x14ac:dyDescent="0.2">
      <c r="A269" s="14" t="s">
        <v>627</v>
      </c>
      <c r="B269" s="15" t="s">
        <v>628</v>
      </c>
      <c r="C269" s="421">
        <f>+M269</f>
        <v>0</v>
      </c>
      <c r="D269" s="426"/>
      <c r="E269" s="294">
        <f t="shared" si="20"/>
        <v>0</v>
      </c>
      <c r="F269" s="307"/>
      <c r="G269" s="308"/>
      <c r="H269" s="308"/>
      <c r="I269" s="308"/>
      <c r="J269" s="308"/>
      <c r="M269" s="260">
        <f t="shared" si="21"/>
        <v>0</v>
      </c>
      <c r="N269" s="204" t="s">
        <v>627</v>
      </c>
      <c r="O269" s="227">
        <f>+Adm!C271</f>
        <v>0</v>
      </c>
      <c r="P269" s="227">
        <f>+PresMpal!C271</f>
        <v>0</v>
      </c>
      <c r="Q269" s="227">
        <f>+'Pro civil'!C271</f>
        <v>0</v>
      </c>
      <c r="R269" s="227">
        <f>+'C social'!C271</f>
        <v>0</v>
      </c>
      <c r="S269" s="227">
        <f>+Trasp!C271</f>
        <v>0</v>
      </c>
      <c r="T269" s="227">
        <f>+Turismo!C271</f>
        <v>0</v>
      </c>
      <c r="V269" s="260">
        <f>+'Gastos R33'!C272</f>
        <v>0</v>
      </c>
      <c r="X269" s="227">
        <f t="shared" si="19"/>
        <v>0</v>
      </c>
    </row>
    <row r="270" spans="1:24" x14ac:dyDescent="0.2">
      <c r="A270" s="13" t="s">
        <v>629</v>
      </c>
      <c r="B270" s="25" t="s">
        <v>630</v>
      </c>
      <c r="C270" s="386">
        <f>SUM(C271:C288)</f>
        <v>754900</v>
      </c>
      <c r="D270" s="425"/>
      <c r="E270" s="317">
        <f t="shared" si="20"/>
        <v>0.88770972877298648</v>
      </c>
      <c r="F270" s="307"/>
      <c r="G270" s="308"/>
      <c r="H270" s="308"/>
      <c r="I270" s="308"/>
      <c r="J270" s="308"/>
      <c r="M270" s="260">
        <f t="shared" si="21"/>
        <v>0</v>
      </c>
      <c r="N270" s="203" t="s">
        <v>629</v>
      </c>
      <c r="O270" s="227">
        <f>+Adm!C272</f>
        <v>0</v>
      </c>
      <c r="P270" s="227">
        <f>+PresMpal!C272</f>
        <v>0</v>
      </c>
      <c r="Q270" s="227">
        <f>+'Pro civil'!C272</f>
        <v>0</v>
      </c>
      <c r="R270" s="227">
        <f>+'C social'!C272</f>
        <v>0</v>
      </c>
      <c r="S270" s="227">
        <f>+Trasp!C272</f>
        <v>0</v>
      </c>
      <c r="T270" s="227">
        <f>+Turismo!C272</f>
        <v>0</v>
      </c>
      <c r="V270" s="260">
        <f>+'Gastos R33'!C273</f>
        <v>0</v>
      </c>
      <c r="X270" s="227">
        <f t="shared" si="19"/>
        <v>0</v>
      </c>
    </row>
    <row r="271" spans="1:24" x14ac:dyDescent="0.2">
      <c r="A271" s="14" t="s">
        <v>631</v>
      </c>
      <c r="B271" s="15" t="s">
        <v>632</v>
      </c>
      <c r="C271" s="421"/>
      <c r="D271" s="421"/>
      <c r="E271" s="294">
        <f t="shared" si="20"/>
        <v>0</v>
      </c>
      <c r="F271" s="307"/>
      <c r="G271" s="308"/>
      <c r="H271" s="308"/>
      <c r="I271" s="308"/>
      <c r="J271" s="308"/>
      <c r="M271" s="260">
        <f t="shared" si="21"/>
        <v>0</v>
      </c>
      <c r="N271" s="204" t="s">
        <v>631</v>
      </c>
      <c r="O271" s="227">
        <f>+Adm!C273</f>
        <v>0</v>
      </c>
      <c r="P271" s="227">
        <f>+PresMpal!C273</f>
        <v>0</v>
      </c>
      <c r="Q271" s="227">
        <f>+'Pro civil'!C273</f>
        <v>0</v>
      </c>
      <c r="R271" s="227">
        <f>+'C social'!C273</f>
        <v>0</v>
      </c>
      <c r="S271" s="227">
        <f>+Trasp!C273</f>
        <v>0</v>
      </c>
      <c r="T271" s="227">
        <f>+Turismo!C273</f>
        <v>0</v>
      </c>
      <c r="V271" s="260">
        <f>+'Gastos R33'!C274</f>
        <v>0</v>
      </c>
      <c r="X271" s="227">
        <f t="shared" si="19"/>
        <v>0</v>
      </c>
    </row>
    <row r="272" spans="1:24" x14ac:dyDescent="0.2">
      <c r="A272" s="14" t="s">
        <v>633</v>
      </c>
      <c r="B272" s="15" t="s">
        <v>634</v>
      </c>
      <c r="C272" s="421">
        <f>+M272</f>
        <v>0</v>
      </c>
      <c r="D272" s="421"/>
      <c r="E272" s="294">
        <f t="shared" si="20"/>
        <v>0</v>
      </c>
      <c r="F272" s="307"/>
      <c r="G272" s="308"/>
      <c r="H272" s="308"/>
      <c r="I272" s="308"/>
      <c r="J272" s="308"/>
      <c r="M272" s="260">
        <f t="shared" si="21"/>
        <v>0</v>
      </c>
      <c r="N272" s="204" t="s">
        <v>633</v>
      </c>
      <c r="O272" s="227">
        <f>+Adm!C274</f>
        <v>0</v>
      </c>
      <c r="P272" s="227">
        <f>+PresMpal!C274</f>
        <v>0</v>
      </c>
      <c r="Q272" s="227">
        <f>+'Pro civil'!C274</f>
        <v>0</v>
      </c>
      <c r="R272" s="227">
        <f>+'C social'!C274</f>
        <v>0</v>
      </c>
      <c r="S272" s="227">
        <f>+Trasp!C274</f>
        <v>0</v>
      </c>
      <c r="T272" s="227">
        <f>+Turismo!C274</f>
        <v>0</v>
      </c>
      <c r="V272" s="260">
        <f>+'Gastos R33'!C275</f>
        <v>0</v>
      </c>
      <c r="X272" s="227">
        <f t="shared" si="19"/>
        <v>0</v>
      </c>
    </row>
    <row r="273" spans="1:24" ht="23.6" x14ac:dyDescent="0.2">
      <c r="A273" s="14" t="s">
        <v>635</v>
      </c>
      <c r="B273" s="15" t="s">
        <v>636</v>
      </c>
      <c r="C273" s="421"/>
      <c r="D273" s="421"/>
      <c r="E273" s="294">
        <f t="shared" si="20"/>
        <v>0</v>
      </c>
      <c r="F273" s="307"/>
      <c r="G273" s="308"/>
      <c r="H273" s="308"/>
      <c r="I273" s="308"/>
      <c r="J273" s="308"/>
      <c r="M273" s="260">
        <f t="shared" si="21"/>
        <v>0</v>
      </c>
      <c r="N273" s="204" t="s">
        <v>635</v>
      </c>
      <c r="O273" s="227">
        <f>+Adm!C275</f>
        <v>0</v>
      </c>
      <c r="P273" s="227">
        <f>+PresMpal!C275</f>
        <v>0</v>
      </c>
      <c r="Q273" s="227">
        <f>+'Pro civil'!C275</f>
        <v>0</v>
      </c>
      <c r="R273" s="227">
        <f>+'C social'!C275</f>
        <v>0</v>
      </c>
      <c r="S273" s="227">
        <f>+Trasp!C275</f>
        <v>0</v>
      </c>
      <c r="T273" s="227">
        <f>+Turismo!C275</f>
        <v>0</v>
      </c>
      <c r="V273" s="260">
        <f>+'Gastos R33'!C276</f>
        <v>0</v>
      </c>
      <c r="X273" s="227">
        <f t="shared" si="19"/>
        <v>0</v>
      </c>
    </row>
    <row r="274" spans="1:24" ht="23.6" x14ac:dyDescent="0.2">
      <c r="A274" s="14" t="s">
        <v>637</v>
      </c>
      <c r="B274" s="15" t="s">
        <v>638</v>
      </c>
      <c r="C274" s="421">
        <v>50000</v>
      </c>
      <c r="D274" s="421"/>
      <c r="E274" s="294">
        <f t="shared" si="20"/>
        <v>5.8796511377201391E-2</v>
      </c>
      <c r="F274" s="307"/>
      <c r="G274" s="308"/>
      <c r="H274" s="308"/>
      <c r="I274" s="308"/>
      <c r="J274" s="308"/>
      <c r="M274" s="260">
        <f t="shared" si="21"/>
        <v>200000</v>
      </c>
      <c r="N274" s="204" t="s">
        <v>637</v>
      </c>
      <c r="O274" s="227">
        <f>+Adm!C276</f>
        <v>200000</v>
      </c>
      <c r="P274" s="227">
        <f>+PresMpal!C276</f>
        <v>0</v>
      </c>
      <c r="Q274" s="227">
        <f>+'Pro civil'!C276</f>
        <v>0</v>
      </c>
      <c r="R274" s="227">
        <f>+'C social'!C276</f>
        <v>0</v>
      </c>
      <c r="S274" s="227">
        <f>+Trasp!C276</f>
        <v>0</v>
      </c>
      <c r="T274" s="227">
        <f>+Turismo!C276</f>
        <v>0</v>
      </c>
      <c r="V274" s="260">
        <f>+'Gastos R33'!C277</f>
        <v>0</v>
      </c>
      <c r="X274" s="227">
        <f t="shared" si="19"/>
        <v>200000</v>
      </c>
    </row>
    <row r="275" spans="1:24" ht="23.6" x14ac:dyDescent="0.2">
      <c r="A275" s="14" t="s">
        <v>639</v>
      </c>
      <c r="B275" s="15" t="s">
        <v>640</v>
      </c>
      <c r="C275" s="421"/>
      <c r="D275" s="421"/>
      <c r="E275" s="294">
        <f t="shared" si="20"/>
        <v>0</v>
      </c>
      <c r="F275" s="307"/>
      <c r="G275" s="308"/>
      <c r="H275" s="308"/>
      <c r="I275" s="308"/>
      <c r="J275" s="308"/>
      <c r="M275" s="260">
        <f t="shared" si="21"/>
        <v>0</v>
      </c>
      <c r="N275" s="204" t="s">
        <v>639</v>
      </c>
      <c r="O275" s="227">
        <f>+Adm!C277</f>
        <v>0</v>
      </c>
      <c r="P275" s="227">
        <f>+PresMpal!C277</f>
        <v>0</v>
      </c>
      <c r="Q275" s="227">
        <f>+'Pro civil'!C277</f>
        <v>0</v>
      </c>
      <c r="R275" s="227">
        <f>+'C social'!C277</f>
        <v>0</v>
      </c>
      <c r="S275" s="227">
        <f>+Trasp!C277</f>
        <v>0</v>
      </c>
      <c r="T275" s="227">
        <f>+Turismo!C277</f>
        <v>0</v>
      </c>
      <c r="V275" s="260">
        <f>+'Gastos R33'!C278</f>
        <v>0</v>
      </c>
      <c r="X275" s="227">
        <f t="shared" si="19"/>
        <v>0</v>
      </c>
    </row>
    <row r="276" spans="1:24" ht="23.6" x14ac:dyDescent="0.2">
      <c r="A276" s="14" t="s">
        <v>641</v>
      </c>
      <c r="B276" s="15" t="s">
        <v>642</v>
      </c>
      <c r="C276" s="421">
        <f>+M276</f>
        <v>90000</v>
      </c>
      <c r="D276" s="426"/>
      <c r="E276" s="294">
        <f t="shared" si="20"/>
        <v>0.1058337204789625</v>
      </c>
      <c r="F276" s="307"/>
      <c r="G276" s="308"/>
      <c r="H276" s="308"/>
      <c r="I276" s="308"/>
      <c r="J276" s="308"/>
      <c r="M276" s="260">
        <f t="shared" si="21"/>
        <v>90000</v>
      </c>
      <c r="N276" s="204" t="s">
        <v>641</v>
      </c>
      <c r="O276" s="227">
        <f>+Adm!C278</f>
        <v>90000</v>
      </c>
      <c r="P276" s="227">
        <f>+PresMpal!C278</f>
        <v>0</v>
      </c>
      <c r="Q276" s="227">
        <f>+'Pro civil'!C278</f>
        <v>0</v>
      </c>
      <c r="R276" s="227">
        <f>+'C social'!C278</f>
        <v>0</v>
      </c>
      <c r="S276" s="227">
        <f>+Trasp!C278</f>
        <v>0</v>
      </c>
      <c r="T276" s="227">
        <f>+Turismo!C278</f>
        <v>0</v>
      </c>
      <c r="V276" s="260">
        <f>+'Gastos R33'!C279</f>
        <v>0</v>
      </c>
      <c r="X276" s="227">
        <f t="shared" si="19"/>
        <v>90000</v>
      </c>
    </row>
    <row r="277" spans="1:24" ht="23.6" x14ac:dyDescent="0.2">
      <c r="A277" s="14" t="s">
        <v>643</v>
      </c>
      <c r="B277" s="15" t="s">
        <v>644</v>
      </c>
      <c r="C277" s="421"/>
      <c r="D277" s="421"/>
      <c r="E277" s="294">
        <f t="shared" si="20"/>
        <v>0</v>
      </c>
      <c r="F277" s="307"/>
      <c r="G277" s="308"/>
      <c r="H277" s="308"/>
      <c r="I277" s="308"/>
      <c r="J277" s="308"/>
      <c r="M277" s="260">
        <f t="shared" si="21"/>
        <v>0</v>
      </c>
      <c r="N277" s="204" t="s">
        <v>643</v>
      </c>
      <c r="O277" s="227">
        <f>+Adm!C279</f>
        <v>0</v>
      </c>
      <c r="P277" s="227">
        <f>+PresMpal!C279</f>
        <v>0</v>
      </c>
      <c r="Q277" s="227">
        <f>+'Pro civil'!C279</f>
        <v>0</v>
      </c>
      <c r="R277" s="227">
        <f>+'C social'!C279</f>
        <v>0</v>
      </c>
      <c r="S277" s="227">
        <f>+Trasp!C279</f>
        <v>0</v>
      </c>
      <c r="T277" s="227">
        <f>+Turismo!C279</f>
        <v>0</v>
      </c>
      <c r="V277" s="260">
        <f>+'Gastos R33'!C280</f>
        <v>0</v>
      </c>
      <c r="X277" s="227">
        <f t="shared" si="19"/>
        <v>0</v>
      </c>
    </row>
    <row r="278" spans="1:24" ht="23.6" x14ac:dyDescent="0.2">
      <c r="A278" s="14" t="s">
        <v>645</v>
      </c>
      <c r="B278" s="15" t="s">
        <v>646</v>
      </c>
      <c r="C278" s="421">
        <f>+M278</f>
        <v>0</v>
      </c>
      <c r="D278" s="426"/>
      <c r="E278" s="294">
        <f t="shared" si="20"/>
        <v>0</v>
      </c>
      <c r="F278" s="307"/>
      <c r="G278" s="308"/>
      <c r="H278" s="308"/>
      <c r="I278" s="308"/>
      <c r="J278" s="308"/>
      <c r="M278" s="260">
        <f t="shared" si="21"/>
        <v>0</v>
      </c>
      <c r="N278" s="204" t="s">
        <v>645</v>
      </c>
      <c r="O278" s="227">
        <f>+Adm!C280</f>
        <v>0</v>
      </c>
      <c r="P278" s="227">
        <f>+PresMpal!C280</f>
        <v>0</v>
      </c>
      <c r="Q278" s="227">
        <f>+'Pro civil'!C280</f>
        <v>0</v>
      </c>
      <c r="R278" s="227">
        <f>+'C social'!C280</f>
        <v>0</v>
      </c>
      <c r="S278" s="227">
        <f>+Trasp!C280</f>
        <v>0</v>
      </c>
      <c r="T278" s="227">
        <f>+Turismo!C280</f>
        <v>0</v>
      </c>
      <c r="V278" s="260">
        <f>+'Gastos R33'!C281</f>
        <v>0</v>
      </c>
      <c r="X278" s="227">
        <f t="shared" si="19"/>
        <v>0</v>
      </c>
    </row>
    <row r="279" spans="1:24" x14ac:dyDescent="0.2">
      <c r="A279" s="14" t="s">
        <v>647</v>
      </c>
      <c r="B279" s="15" t="s">
        <v>648</v>
      </c>
      <c r="C279" s="421"/>
      <c r="D279" s="421"/>
      <c r="E279" s="294">
        <f t="shared" si="20"/>
        <v>0</v>
      </c>
      <c r="F279" s="307"/>
      <c r="G279" s="308"/>
      <c r="H279" s="308"/>
      <c r="I279" s="308"/>
      <c r="J279" s="308"/>
      <c r="M279" s="260">
        <f t="shared" si="21"/>
        <v>0</v>
      </c>
      <c r="N279" s="204" t="s">
        <v>647</v>
      </c>
      <c r="O279" s="227">
        <f>+Adm!C281</f>
        <v>0</v>
      </c>
      <c r="P279" s="227">
        <f>+PresMpal!C281</f>
        <v>0</v>
      </c>
      <c r="Q279" s="227">
        <f>+'Pro civil'!C281</f>
        <v>0</v>
      </c>
      <c r="R279" s="227">
        <f>+'C social'!C281</f>
        <v>0</v>
      </c>
      <c r="S279" s="227">
        <f>+Trasp!C281</f>
        <v>0</v>
      </c>
      <c r="T279" s="227">
        <f>+Turismo!C281</f>
        <v>0</v>
      </c>
      <c r="V279" s="260">
        <f>+'Gastos R33'!C282</f>
        <v>0</v>
      </c>
      <c r="X279" s="227">
        <f t="shared" si="19"/>
        <v>0</v>
      </c>
    </row>
    <row r="280" spans="1:24" x14ac:dyDescent="0.2">
      <c r="A280" s="14" t="s">
        <v>649</v>
      </c>
      <c r="B280" s="15" t="s">
        <v>650</v>
      </c>
      <c r="C280" s="421">
        <v>385900</v>
      </c>
      <c r="D280" s="421"/>
      <c r="E280" s="294">
        <f t="shared" si="20"/>
        <v>0.45379147480924026</v>
      </c>
      <c r="F280" s="307"/>
      <c r="G280" s="308"/>
      <c r="H280" s="308"/>
      <c r="I280" s="308"/>
      <c r="J280" s="308"/>
      <c r="M280" s="260">
        <f t="shared" si="21"/>
        <v>783000</v>
      </c>
      <c r="N280" s="204" t="s">
        <v>649</v>
      </c>
      <c r="O280" s="227">
        <f>+Adm!C282</f>
        <v>783000</v>
      </c>
      <c r="P280" s="227">
        <f>+PresMpal!C282</f>
        <v>0</v>
      </c>
      <c r="Q280" s="227">
        <f>+'Pro civil'!C282</f>
        <v>0</v>
      </c>
      <c r="R280" s="227">
        <f>+'C social'!C282</f>
        <v>0</v>
      </c>
      <c r="S280" s="227">
        <f>+Trasp!C282</f>
        <v>0</v>
      </c>
      <c r="T280" s="227">
        <f>+Turismo!C282</f>
        <v>0</v>
      </c>
      <c r="V280" s="260">
        <f>+'Gastos R33'!C283</f>
        <v>0</v>
      </c>
      <c r="X280" s="227">
        <f t="shared" si="19"/>
        <v>783000</v>
      </c>
    </row>
    <row r="281" spans="1:24" x14ac:dyDescent="0.2">
      <c r="A281" s="14" t="s">
        <v>655</v>
      </c>
      <c r="B281" s="15" t="s">
        <v>656</v>
      </c>
      <c r="C281" s="421"/>
      <c r="D281" s="421"/>
      <c r="E281" s="294">
        <f t="shared" si="20"/>
        <v>0</v>
      </c>
      <c r="F281" s="307"/>
      <c r="G281" s="308"/>
      <c r="H281" s="308"/>
      <c r="I281" s="308"/>
      <c r="J281" s="308"/>
      <c r="M281" s="260">
        <f t="shared" si="21"/>
        <v>0</v>
      </c>
      <c r="N281" s="204" t="s">
        <v>655</v>
      </c>
      <c r="O281" s="227">
        <f>+Adm!C283</f>
        <v>0</v>
      </c>
      <c r="P281" s="227">
        <f>+PresMpal!C283</f>
        <v>0</v>
      </c>
      <c r="Q281" s="227">
        <f>+'Pro civil'!C283</f>
        <v>0</v>
      </c>
      <c r="R281" s="227">
        <f>+'C social'!C283</f>
        <v>0</v>
      </c>
      <c r="S281" s="227">
        <f>+Trasp!C283</f>
        <v>0</v>
      </c>
      <c r="T281" s="227">
        <f>+Turismo!C283</f>
        <v>0</v>
      </c>
      <c r="V281" s="260">
        <f>+'Gastos R33'!C284</f>
        <v>0</v>
      </c>
      <c r="X281" s="227">
        <f t="shared" si="19"/>
        <v>0</v>
      </c>
    </row>
    <row r="282" spans="1:24" x14ac:dyDescent="0.2">
      <c r="A282" s="14" t="s">
        <v>657</v>
      </c>
      <c r="B282" s="15" t="s">
        <v>658</v>
      </c>
      <c r="C282" s="421">
        <f>+M282</f>
        <v>0</v>
      </c>
      <c r="D282" s="421"/>
      <c r="E282" s="294">
        <f t="shared" si="20"/>
        <v>0</v>
      </c>
      <c r="F282" s="307"/>
      <c r="G282" s="308"/>
      <c r="H282" s="308"/>
      <c r="I282" s="308"/>
      <c r="J282" s="308"/>
      <c r="M282" s="260">
        <f t="shared" si="21"/>
        <v>0</v>
      </c>
      <c r="N282" s="204" t="s">
        <v>657</v>
      </c>
      <c r="O282" s="227">
        <f>+Adm!C284</f>
        <v>0</v>
      </c>
      <c r="P282" s="227">
        <f>+PresMpal!C284</f>
        <v>0</v>
      </c>
      <c r="Q282" s="227">
        <f>+'Pro civil'!C284</f>
        <v>0</v>
      </c>
      <c r="R282" s="227">
        <f>+'C social'!C284</f>
        <v>0</v>
      </c>
      <c r="S282" s="227">
        <f>+Trasp!C284</f>
        <v>0</v>
      </c>
      <c r="T282" s="227">
        <f>+Turismo!C284</f>
        <v>0</v>
      </c>
      <c r="V282" s="260">
        <f>+'Gastos R33'!C285</f>
        <v>0</v>
      </c>
      <c r="X282" s="227">
        <f t="shared" si="19"/>
        <v>0</v>
      </c>
    </row>
    <row r="283" spans="1:24" ht="23.6" x14ac:dyDescent="0.2">
      <c r="A283" s="14" t="s">
        <v>659</v>
      </c>
      <c r="B283" s="15" t="s">
        <v>660</v>
      </c>
      <c r="C283" s="421"/>
      <c r="D283" s="421"/>
      <c r="E283" s="294">
        <f t="shared" si="20"/>
        <v>0</v>
      </c>
      <c r="F283" s="307"/>
      <c r="G283" s="308"/>
      <c r="H283" s="308"/>
      <c r="I283" s="308"/>
      <c r="J283" s="308"/>
      <c r="M283" s="260">
        <f t="shared" si="21"/>
        <v>0</v>
      </c>
      <c r="N283" s="204" t="s">
        <v>659</v>
      </c>
      <c r="O283" s="227">
        <f>+Adm!C285</f>
        <v>0</v>
      </c>
      <c r="P283" s="227">
        <f>+PresMpal!C285</f>
        <v>0</v>
      </c>
      <c r="Q283" s="227">
        <f>+'Pro civil'!C285</f>
        <v>0</v>
      </c>
      <c r="R283" s="227">
        <f>+'C social'!C285</f>
        <v>0</v>
      </c>
      <c r="S283" s="227">
        <f>+Trasp!C285</f>
        <v>0</v>
      </c>
      <c r="T283" s="227">
        <f>+Turismo!C285</f>
        <v>0</v>
      </c>
      <c r="V283" s="260">
        <f>+'Gastos R33'!C286</f>
        <v>0</v>
      </c>
      <c r="X283" s="227">
        <f t="shared" si="19"/>
        <v>0</v>
      </c>
    </row>
    <row r="284" spans="1:24" ht="23.6" x14ac:dyDescent="0.2">
      <c r="A284" s="14" t="s">
        <v>661</v>
      </c>
      <c r="B284" s="15" t="s">
        <v>662</v>
      </c>
      <c r="C284" s="421">
        <f>+M284</f>
        <v>224000</v>
      </c>
      <c r="D284" s="421"/>
      <c r="E284" s="294">
        <f t="shared" ref="E284:E315" si="22">+C284/$D$559*100</f>
        <v>0.26340837096986219</v>
      </c>
      <c r="F284" s="307"/>
      <c r="G284" s="308"/>
      <c r="H284" s="308"/>
      <c r="I284" s="308"/>
      <c r="J284" s="308"/>
      <c r="M284" s="260">
        <f t="shared" si="21"/>
        <v>224000</v>
      </c>
      <c r="N284" s="204" t="s">
        <v>661</v>
      </c>
      <c r="O284" s="227">
        <f>+Adm!C286</f>
        <v>224000</v>
      </c>
      <c r="P284" s="227">
        <f>+PresMpal!C286</f>
        <v>0</v>
      </c>
      <c r="Q284" s="227">
        <f>+'Pro civil'!C286</f>
        <v>0</v>
      </c>
      <c r="R284" s="227">
        <f>+'C social'!C286</f>
        <v>0</v>
      </c>
      <c r="S284" s="227">
        <f>+Trasp!C286</f>
        <v>0</v>
      </c>
      <c r="T284" s="227">
        <f>+Turismo!C286</f>
        <v>0</v>
      </c>
      <c r="V284" s="260">
        <f>+'Gastos R33'!C287</f>
        <v>0</v>
      </c>
      <c r="X284" s="227">
        <f t="shared" si="19"/>
        <v>224000</v>
      </c>
    </row>
    <row r="285" spans="1:24" x14ac:dyDescent="0.2">
      <c r="A285" s="14" t="s">
        <v>663</v>
      </c>
      <c r="B285" s="15" t="s">
        <v>664</v>
      </c>
      <c r="C285" s="421"/>
      <c r="D285" s="421"/>
      <c r="E285" s="294">
        <f t="shared" si="22"/>
        <v>0</v>
      </c>
      <c r="F285" s="307"/>
      <c r="G285" s="308"/>
      <c r="H285" s="308"/>
      <c r="I285" s="308"/>
      <c r="J285" s="308"/>
      <c r="M285" s="260">
        <f t="shared" si="21"/>
        <v>0</v>
      </c>
      <c r="N285" s="204" t="s">
        <v>663</v>
      </c>
      <c r="O285" s="227">
        <f>+Adm!C287</f>
        <v>0</v>
      </c>
      <c r="P285" s="227">
        <f>+PresMpal!C287</f>
        <v>0</v>
      </c>
      <c r="Q285" s="227">
        <f>+'Pro civil'!C287</f>
        <v>0</v>
      </c>
      <c r="R285" s="227">
        <f>+'C social'!C287</f>
        <v>0</v>
      </c>
      <c r="S285" s="227">
        <f>+Trasp!C287</f>
        <v>0</v>
      </c>
      <c r="T285" s="227">
        <f>+Turismo!C287</f>
        <v>0</v>
      </c>
      <c r="V285" s="260">
        <f>+'Gastos R33'!C288</f>
        <v>0</v>
      </c>
      <c r="X285" s="227">
        <f t="shared" si="19"/>
        <v>0</v>
      </c>
    </row>
    <row r="286" spans="1:24" x14ac:dyDescent="0.2">
      <c r="A286" s="14" t="s">
        <v>665</v>
      </c>
      <c r="B286" s="15" t="s">
        <v>666</v>
      </c>
      <c r="C286" s="421">
        <f>+M286</f>
        <v>0</v>
      </c>
      <c r="D286" s="421"/>
      <c r="E286" s="294">
        <f t="shared" si="22"/>
        <v>0</v>
      </c>
      <c r="F286" s="307"/>
      <c r="G286" s="308"/>
      <c r="H286" s="308"/>
      <c r="I286" s="308"/>
      <c r="J286" s="308"/>
      <c r="M286" s="260">
        <f t="shared" si="21"/>
        <v>0</v>
      </c>
      <c r="N286" s="204" t="s">
        <v>665</v>
      </c>
      <c r="O286" s="227">
        <f>+Adm!C288</f>
        <v>0</v>
      </c>
      <c r="P286" s="227">
        <f>+PresMpal!C288</f>
        <v>0</v>
      </c>
      <c r="Q286" s="227">
        <f>+'Pro civil'!C288</f>
        <v>0</v>
      </c>
      <c r="R286" s="227">
        <f>+'C social'!C288</f>
        <v>0</v>
      </c>
      <c r="S286" s="227">
        <f>+Trasp!C288</f>
        <v>0</v>
      </c>
      <c r="T286" s="227">
        <f>+Turismo!C288</f>
        <v>0</v>
      </c>
      <c r="V286" s="260">
        <f>+'Gastos R33'!C289</f>
        <v>0</v>
      </c>
      <c r="X286" s="227">
        <f t="shared" si="19"/>
        <v>0</v>
      </c>
    </row>
    <row r="287" spans="1:24" x14ac:dyDescent="0.2">
      <c r="A287" s="14" t="s">
        <v>667</v>
      </c>
      <c r="B287" s="15" t="s">
        <v>668</v>
      </c>
      <c r="C287" s="421"/>
      <c r="D287" s="426"/>
      <c r="E287" s="294">
        <f t="shared" si="22"/>
        <v>0</v>
      </c>
      <c r="F287" s="307"/>
      <c r="G287" s="308"/>
      <c r="H287" s="308"/>
      <c r="I287" s="308"/>
      <c r="J287" s="308"/>
      <c r="M287" s="260">
        <f t="shared" si="21"/>
        <v>0</v>
      </c>
      <c r="N287" s="204" t="s">
        <v>667</v>
      </c>
      <c r="O287" s="227">
        <f>+Adm!C289</f>
        <v>0</v>
      </c>
      <c r="P287" s="227">
        <f>+PresMpal!C289</f>
        <v>0</v>
      </c>
      <c r="Q287" s="227">
        <f>+'Pro civil'!C289</f>
        <v>0</v>
      </c>
      <c r="R287" s="227">
        <f>+'C social'!C289</f>
        <v>0</v>
      </c>
      <c r="S287" s="227">
        <f>+Trasp!C289</f>
        <v>0</v>
      </c>
      <c r="T287" s="227">
        <f>+Turismo!C289</f>
        <v>0</v>
      </c>
      <c r="V287" s="260">
        <f>+'Gastos R33'!C290</f>
        <v>0</v>
      </c>
      <c r="X287" s="227">
        <f t="shared" si="19"/>
        <v>0</v>
      </c>
    </row>
    <row r="288" spans="1:24" x14ac:dyDescent="0.2">
      <c r="A288" s="14" t="s">
        <v>669</v>
      </c>
      <c r="B288" s="15" t="s">
        <v>670</v>
      </c>
      <c r="C288" s="421">
        <f>+M288</f>
        <v>5000</v>
      </c>
      <c r="D288" s="421"/>
      <c r="E288" s="294">
        <f t="shared" si="22"/>
        <v>5.8796511377201387E-3</v>
      </c>
      <c r="F288" s="307"/>
      <c r="G288" s="308"/>
      <c r="H288" s="308"/>
      <c r="I288" s="308"/>
      <c r="J288" s="308"/>
      <c r="M288" s="260">
        <f t="shared" si="21"/>
        <v>5000</v>
      </c>
      <c r="N288" s="204" t="s">
        <v>669</v>
      </c>
      <c r="O288" s="227">
        <f>+Adm!C290</f>
        <v>5000</v>
      </c>
      <c r="P288" s="227">
        <f>+PresMpal!C290</f>
        <v>0</v>
      </c>
      <c r="Q288" s="227">
        <f>+'Pro civil'!C290</f>
        <v>0</v>
      </c>
      <c r="R288" s="227">
        <f>+'C social'!C290</f>
        <v>0</v>
      </c>
      <c r="S288" s="227">
        <f>+Trasp!C290</f>
        <v>0</v>
      </c>
      <c r="T288" s="227">
        <f>+Turismo!C290</f>
        <v>0</v>
      </c>
      <c r="V288" s="260">
        <f>+'Gastos R33'!C291</f>
        <v>0</v>
      </c>
      <c r="X288" s="227">
        <f t="shared" si="19"/>
        <v>5000</v>
      </c>
    </row>
    <row r="289" spans="1:24" x14ac:dyDescent="0.2">
      <c r="A289" s="13" t="s">
        <v>671</v>
      </c>
      <c r="B289" s="25" t="s">
        <v>672</v>
      </c>
      <c r="C289" s="386">
        <f>SUM(C290:C305)</f>
        <v>0</v>
      </c>
      <c r="D289" s="425"/>
      <c r="E289" s="317">
        <f t="shared" si="22"/>
        <v>0</v>
      </c>
      <c r="F289" s="307"/>
      <c r="G289" s="308"/>
      <c r="H289" s="308"/>
      <c r="I289" s="308"/>
      <c r="J289" s="308"/>
      <c r="M289" s="260">
        <f t="shared" si="21"/>
        <v>0</v>
      </c>
      <c r="N289" s="203" t="s">
        <v>671</v>
      </c>
      <c r="O289" s="227">
        <f>+Adm!C291</f>
        <v>0</v>
      </c>
      <c r="P289" s="227">
        <f>+PresMpal!C291</f>
        <v>0</v>
      </c>
      <c r="Q289" s="227">
        <f>+'Pro civil'!C291</f>
        <v>0</v>
      </c>
      <c r="R289" s="227">
        <f>+'C social'!C291</f>
        <v>0</v>
      </c>
      <c r="S289" s="227">
        <f>+Trasp!C291</f>
        <v>0</v>
      </c>
      <c r="T289" s="227">
        <f>+Turismo!C291</f>
        <v>0</v>
      </c>
      <c r="V289" s="260">
        <f>+'Gastos R33'!C292</f>
        <v>0</v>
      </c>
      <c r="X289" s="227">
        <f t="shared" si="19"/>
        <v>0</v>
      </c>
    </row>
    <row r="290" spans="1:24" ht="23.6" x14ac:dyDescent="0.2">
      <c r="A290" s="14" t="s">
        <v>673</v>
      </c>
      <c r="B290" s="15" t="s">
        <v>674</v>
      </c>
      <c r="C290" s="421"/>
      <c r="D290" s="421"/>
      <c r="E290" s="294">
        <f t="shared" si="22"/>
        <v>0</v>
      </c>
      <c r="F290" s="307"/>
      <c r="G290" s="308"/>
      <c r="H290" s="308"/>
      <c r="I290" s="308"/>
      <c r="J290" s="308"/>
      <c r="M290" s="260">
        <f t="shared" si="21"/>
        <v>0</v>
      </c>
      <c r="N290" s="204" t="s">
        <v>673</v>
      </c>
      <c r="O290" s="227">
        <f>+Adm!C292</f>
        <v>0</v>
      </c>
      <c r="P290" s="227">
        <f>+PresMpal!C292</f>
        <v>0</v>
      </c>
      <c r="Q290" s="227">
        <f>+'Pro civil'!C292</f>
        <v>0</v>
      </c>
      <c r="R290" s="227">
        <f>+'C social'!C292</f>
        <v>0</v>
      </c>
      <c r="S290" s="227">
        <f>+Trasp!C292</f>
        <v>0</v>
      </c>
      <c r="T290" s="227">
        <f>+Turismo!C292</f>
        <v>0</v>
      </c>
      <c r="V290" s="260">
        <f>+'Gastos R33'!C293</f>
        <v>0</v>
      </c>
      <c r="X290" s="227">
        <f t="shared" si="19"/>
        <v>0</v>
      </c>
    </row>
    <row r="291" spans="1:24" ht="23.6" x14ac:dyDescent="0.2">
      <c r="A291" s="14" t="s">
        <v>675</v>
      </c>
      <c r="B291" s="15" t="s">
        <v>676</v>
      </c>
      <c r="C291" s="421">
        <f>+M291</f>
        <v>0</v>
      </c>
      <c r="D291" s="421"/>
      <c r="E291" s="294">
        <f t="shared" si="22"/>
        <v>0</v>
      </c>
      <c r="F291" s="307"/>
      <c r="G291" s="308"/>
      <c r="H291" s="308"/>
      <c r="I291" s="308"/>
      <c r="J291" s="308"/>
      <c r="M291" s="260">
        <f t="shared" si="21"/>
        <v>0</v>
      </c>
      <c r="N291" s="204" t="s">
        <v>675</v>
      </c>
      <c r="O291" s="227">
        <f>+Adm!C293</f>
        <v>0</v>
      </c>
      <c r="P291" s="227">
        <f>+PresMpal!C293</f>
        <v>0</v>
      </c>
      <c r="Q291" s="227">
        <f>+'Pro civil'!C293</f>
        <v>0</v>
      </c>
      <c r="R291" s="227">
        <f>+'C social'!C293</f>
        <v>0</v>
      </c>
      <c r="S291" s="227">
        <f>+Trasp!C293</f>
        <v>0</v>
      </c>
      <c r="T291" s="227">
        <f>+Turismo!C293</f>
        <v>0</v>
      </c>
      <c r="V291" s="260">
        <f>+'Gastos R33'!C294</f>
        <v>0</v>
      </c>
      <c r="X291" s="227">
        <f t="shared" si="19"/>
        <v>0</v>
      </c>
    </row>
    <row r="292" spans="1:24" x14ac:dyDescent="0.2">
      <c r="A292" s="14" t="s">
        <v>677</v>
      </c>
      <c r="B292" s="15" t="s">
        <v>678</v>
      </c>
      <c r="C292" s="421">
        <f>+M292</f>
        <v>0</v>
      </c>
      <c r="D292" s="421"/>
      <c r="E292" s="294">
        <f t="shared" si="22"/>
        <v>0</v>
      </c>
      <c r="F292" s="307"/>
      <c r="G292" s="308"/>
      <c r="H292" s="308"/>
      <c r="I292" s="308"/>
      <c r="J292" s="308"/>
      <c r="M292" s="260">
        <f t="shared" si="21"/>
        <v>0</v>
      </c>
      <c r="N292" s="204" t="s">
        <v>677</v>
      </c>
      <c r="O292" s="227">
        <f>+Adm!C294</f>
        <v>0</v>
      </c>
      <c r="P292" s="227">
        <f>+PresMpal!C294</f>
        <v>0</v>
      </c>
      <c r="Q292" s="227">
        <f>+'Pro civil'!C294</f>
        <v>0</v>
      </c>
      <c r="R292" s="227">
        <f>+'C social'!C294</f>
        <v>0</v>
      </c>
      <c r="S292" s="227">
        <f>+Trasp!C294</f>
        <v>0</v>
      </c>
      <c r="T292" s="227">
        <f>+Turismo!C294</f>
        <v>0</v>
      </c>
      <c r="V292" s="260">
        <f>+'Gastos R33'!C295</f>
        <v>0</v>
      </c>
      <c r="X292" s="227">
        <f t="shared" si="19"/>
        <v>0</v>
      </c>
    </row>
    <row r="293" spans="1:24" x14ac:dyDescent="0.2">
      <c r="A293" s="14" t="s">
        <v>679</v>
      </c>
      <c r="B293" s="15" t="s">
        <v>680</v>
      </c>
      <c r="C293" s="421">
        <f>+M293</f>
        <v>0</v>
      </c>
      <c r="D293" s="421"/>
      <c r="E293" s="294">
        <f t="shared" si="22"/>
        <v>0</v>
      </c>
      <c r="F293" s="307"/>
      <c r="G293" s="308"/>
      <c r="H293" s="308"/>
      <c r="I293" s="308"/>
      <c r="J293" s="308"/>
      <c r="M293" s="260">
        <f t="shared" si="21"/>
        <v>0</v>
      </c>
      <c r="N293" s="204" t="s">
        <v>679</v>
      </c>
      <c r="O293" s="227">
        <f>+Adm!C295</f>
        <v>0</v>
      </c>
      <c r="P293" s="227">
        <f>+PresMpal!C295</f>
        <v>0</v>
      </c>
      <c r="Q293" s="227">
        <f>+'Pro civil'!C295</f>
        <v>0</v>
      </c>
      <c r="R293" s="227">
        <f>+'C social'!C295</f>
        <v>0</v>
      </c>
      <c r="S293" s="227">
        <f>+Trasp!C295</f>
        <v>0</v>
      </c>
      <c r="T293" s="227">
        <f>+Turismo!C295</f>
        <v>0</v>
      </c>
      <c r="V293" s="260">
        <f>+'Gastos R33'!C296</f>
        <v>0</v>
      </c>
      <c r="X293" s="227">
        <f t="shared" si="19"/>
        <v>0</v>
      </c>
    </row>
    <row r="294" spans="1:24" ht="23.6" x14ac:dyDescent="0.2">
      <c r="A294" s="14" t="s">
        <v>681</v>
      </c>
      <c r="B294" s="15" t="s">
        <v>682</v>
      </c>
      <c r="C294" s="421"/>
      <c r="D294" s="421"/>
      <c r="E294" s="294">
        <f t="shared" si="22"/>
        <v>0</v>
      </c>
      <c r="F294" s="307"/>
      <c r="G294" s="308"/>
      <c r="H294" s="308"/>
      <c r="I294" s="308"/>
      <c r="J294" s="308"/>
      <c r="M294" s="260">
        <f t="shared" si="21"/>
        <v>0</v>
      </c>
      <c r="N294" s="204" t="s">
        <v>681</v>
      </c>
      <c r="O294" s="227">
        <f>+Adm!C296</f>
        <v>0</v>
      </c>
      <c r="P294" s="227">
        <f>+PresMpal!C296</f>
        <v>0</v>
      </c>
      <c r="Q294" s="227">
        <f>+'Pro civil'!C296</f>
        <v>0</v>
      </c>
      <c r="R294" s="227">
        <f>+'C social'!C296</f>
        <v>0</v>
      </c>
      <c r="S294" s="227">
        <f>+Trasp!C296</f>
        <v>0</v>
      </c>
      <c r="T294" s="227">
        <f>+Turismo!C296</f>
        <v>0</v>
      </c>
      <c r="V294" s="260">
        <f>+'Gastos R33'!C297</f>
        <v>0</v>
      </c>
      <c r="X294" s="227">
        <f t="shared" si="19"/>
        <v>0</v>
      </c>
    </row>
    <row r="295" spans="1:24" ht="23.6" x14ac:dyDescent="0.2">
      <c r="A295" s="14" t="s">
        <v>683</v>
      </c>
      <c r="B295" s="15" t="s">
        <v>684</v>
      </c>
      <c r="C295" s="421">
        <f>+M295</f>
        <v>0</v>
      </c>
      <c r="D295" s="421"/>
      <c r="E295" s="294">
        <f t="shared" si="22"/>
        <v>0</v>
      </c>
      <c r="F295" s="307"/>
      <c r="G295" s="308"/>
      <c r="H295" s="308"/>
      <c r="I295" s="308"/>
      <c r="J295" s="308"/>
      <c r="M295" s="260">
        <f t="shared" si="21"/>
        <v>0</v>
      </c>
      <c r="N295" s="204" t="s">
        <v>683</v>
      </c>
      <c r="O295" s="227">
        <f>+Adm!C297</f>
        <v>0</v>
      </c>
      <c r="P295" s="227">
        <f>+PresMpal!C297</f>
        <v>0</v>
      </c>
      <c r="Q295" s="227">
        <f>+'Pro civil'!C297</f>
        <v>0</v>
      </c>
      <c r="R295" s="227">
        <f>+'C social'!C297</f>
        <v>0</v>
      </c>
      <c r="S295" s="227">
        <f>+Trasp!C297</f>
        <v>0</v>
      </c>
      <c r="T295" s="227">
        <f>+Turismo!C297</f>
        <v>0</v>
      </c>
      <c r="V295" s="260">
        <f>+'Gastos R33'!C298</f>
        <v>0</v>
      </c>
      <c r="X295" s="227">
        <f t="shared" si="19"/>
        <v>0</v>
      </c>
    </row>
    <row r="296" spans="1:24" ht="23.6" x14ac:dyDescent="0.2">
      <c r="A296" s="14" t="s">
        <v>685</v>
      </c>
      <c r="B296" s="15" t="s">
        <v>686</v>
      </c>
      <c r="C296" s="421"/>
      <c r="D296" s="421"/>
      <c r="E296" s="294">
        <f t="shared" si="22"/>
        <v>0</v>
      </c>
      <c r="F296" s="307"/>
      <c r="G296" s="308"/>
      <c r="H296" s="308"/>
      <c r="I296" s="308"/>
      <c r="J296" s="308"/>
      <c r="M296" s="260">
        <f t="shared" si="21"/>
        <v>0</v>
      </c>
      <c r="N296" s="204" t="s">
        <v>685</v>
      </c>
      <c r="O296" s="227">
        <f>+Adm!C298</f>
        <v>0</v>
      </c>
      <c r="P296" s="227">
        <f>+PresMpal!C298</f>
        <v>0</v>
      </c>
      <c r="Q296" s="227">
        <f>+'Pro civil'!C298</f>
        <v>0</v>
      </c>
      <c r="R296" s="227">
        <f>+'C social'!C298</f>
        <v>0</v>
      </c>
      <c r="S296" s="227">
        <f>+Trasp!C298</f>
        <v>0</v>
      </c>
      <c r="T296" s="227">
        <f>+Turismo!C298</f>
        <v>0</v>
      </c>
      <c r="V296" s="260">
        <f>+'Gastos R33'!C299</f>
        <v>0</v>
      </c>
      <c r="X296" s="227">
        <f t="shared" ref="X296:X359" si="23">+O296-P296-Q296-R296-S296-T296</f>
        <v>0</v>
      </c>
    </row>
    <row r="297" spans="1:24" ht="23.6" x14ac:dyDescent="0.2">
      <c r="A297" s="14" t="s">
        <v>687</v>
      </c>
      <c r="B297" s="15" t="s">
        <v>688</v>
      </c>
      <c r="C297" s="421">
        <f>+M297</f>
        <v>0</v>
      </c>
      <c r="D297" s="426"/>
      <c r="E297" s="294">
        <f t="shared" si="22"/>
        <v>0</v>
      </c>
      <c r="F297" s="307"/>
      <c r="G297" s="308"/>
      <c r="H297" s="308"/>
      <c r="I297" s="308"/>
      <c r="J297" s="308"/>
      <c r="M297" s="260">
        <f t="shared" si="21"/>
        <v>0</v>
      </c>
      <c r="N297" s="204" t="s">
        <v>687</v>
      </c>
      <c r="O297" s="227">
        <f>+Adm!C299</f>
        <v>0</v>
      </c>
      <c r="P297" s="227">
        <f>+PresMpal!C299</f>
        <v>0</v>
      </c>
      <c r="Q297" s="227">
        <f>+'Pro civil'!C299</f>
        <v>0</v>
      </c>
      <c r="R297" s="227">
        <f>+'C social'!C299</f>
        <v>0</v>
      </c>
      <c r="S297" s="227">
        <f>+Trasp!C299</f>
        <v>0</v>
      </c>
      <c r="T297" s="227">
        <f>+Turismo!C299</f>
        <v>0</v>
      </c>
      <c r="V297" s="260">
        <f>+'Gastos R33'!C300</f>
        <v>0</v>
      </c>
      <c r="X297" s="227">
        <f t="shared" si="23"/>
        <v>0</v>
      </c>
    </row>
    <row r="298" spans="1:24" x14ac:dyDescent="0.2">
      <c r="A298" s="14" t="s">
        <v>689</v>
      </c>
      <c r="B298" s="15" t="s">
        <v>690</v>
      </c>
      <c r="C298" s="421"/>
      <c r="D298" s="421"/>
      <c r="E298" s="294">
        <f t="shared" si="22"/>
        <v>0</v>
      </c>
      <c r="F298" s="307"/>
      <c r="G298" s="308"/>
      <c r="H298" s="308"/>
      <c r="I298" s="308"/>
      <c r="J298" s="308"/>
      <c r="M298" s="260">
        <f t="shared" si="21"/>
        <v>0</v>
      </c>
      <c r="N298" s="204" t="s">
        <v>689</v>
      </c>
      <c r="O298" s="227">
        <f>+Adm!C300</f>
        <v>0</v>
      </c>
      <c r="P298" s="227">
        <f>+PresMpal!C300</f>
        <v>0</v>
      </c>
      <c r="Q298" s="227">
        <f>+'Pro civil'!C300</f>
        <v>0</v>
      </c>
      <c r="R298" s="227">
        <f>+'C social'!C300</f>
        <v>0</v>
      </c>
      <c r="S298" s="227">
        <f>+Trasp!C300</f>
        <v>0</v>
      </c>
      <c r="T298" s="227">
        <f>+Turismo!C300</f>
        <v>0</v>
      </c>
      <c r="V298" s="260">
        <f>+'Gastos R33'!C301</f>
        <v>0</v>
      </c>
      <c r="X298" s="227">
        <f t="shared" si="23"/>
        <v>0</v>
      </c>
    </row>
    <row r="299" spans="1:24" x14ac:dyDescent="0.2">
      <c r="A299" s="14" t="s">
        <v>691</v>
      </c>
      <c r="B299" s="15" t="s">
        <v>692</v>
      </c>
      <c r="C299" s="421">
        <f t="shared" ref="C299:C357" si="24">+M299</f>
        <v>0</v>
      </c>
      <c r="D299" s="421"/>
      <c r="E299" s="294">
        <f t="shared" si="22"/>
        <v>0</v>
      </c>
      <c r="F299" s="307"/>
      <c r="G299" s="308"/>
      <c r="H299" s="308"/>
      <c r="I299" s="308"/>
      <c r="J299" s="308"/>
      <c r="M299" s="260">
        <f t="shared" si="21"/>
        <v>0</v>
      </c>
      <c r="N299" s="204" t="s">
        <v>691</v>
      </c>
      <c r="O299" s="227">
        <f>+Adm!C301</f>
        <v>0</v>
      </c>
      <c r="P299" s="227">
        <f>+PresMpal!C301</f>
        <v>0</v>
      </c>
      <c r="Q299" s="227">
        <f>+'Pro civil'!C301</f>
        <v>0</v>
      </c>
      <c r="R299" s="227">
        <f>+'C social'!C301</f>
        <v>0</v>
      </c>
      <c r="S299" s="227">
        <f>+Trasp!C301</f>
        <v>0</v>
      </c>
      <c r="T299" s="227">
        <f>+Turismo!C301</f>
        <v>0</v>
      </c>
      <c r="V299" s="260">
        <f>+'Gastos R33'!C302</f>
        <v>0</v>
      </c>
      <c r="X299" s="227">
        <f t="shared" si="23"/>
        <v>0</v>
      </c>
    </row>
    <row r="300" spans="1:24" x14ac:dyDescent="0.2">
      <c r="A300" s="14" t="s">
        <v>693</v>
      </c>
      <c r="B300" s="15" t="s">
        <v>694</v>
      </c>
      <c r="C300" s="421"/>
      <c r="D300" s="421"/>
      <c r="E300" s="294">
        <f t="shared" si="22"/>
        <v>0</v>
      </c>
      <c r="F300" s="307"/>
      <c r="G300" s="308"/>
      <c r="H300" s="308"/>
      <c r="I300" s="308"/>
      <c r="J300" s="308"/>
      <c r="M300" s="260">
        <f t="shared" si="21"/>
        <v>0</v>
      </c>
      <c r="N300" s="204" t="s">
        <v>693</v>
      </c>
      <c r="O300" s="227">
        <f>+Adm!C302</f>
        <v>0</v>
      </c>
      <c r="P300" s="227">
        <f>+PresMpal!C302</f>
        <v>0</v>
      </c>
      <c r="Q300" s="227">
        <f>+'Pro civil'!C302</f>
        <v>0</v>
      </c>
      <c r="R300" s="227">
        <f>+'C social'!C302</f>
        <v>0</v>
      </c>
      <c r="S300" s="227">
        <f>+Trasp!C302</f>
        <v>0</v>
      </c>
      <c r="T300" s="227">
        <f>+Turismo!C302</f>
        <v>0</v>
      </c>
      <c r="V300" s="260">
        <f>+'Gastos R33'!C303</f>
        <v>0</v>
      </c>
      <c r="X300" s="227">
        <f t="shared" si="23"/>
        <v>0</v>
      </c>
    </row>
    <row r="301" spans="1:24" x14ac:dyDescent="0.2">
      <c r="A301" s="14" t="s">
        <v>695</v>
      </c>
      <c r="B301" s="15" t="s">
        <v>696</v>
      </c>
      <c r="C301" s="421">
        <f t="shared" si="24"/>
        <v>0</v>
      </c>
      <c r="D301" s="421"/>
      <c r="E301" s="294">
        <f t="shared" si="22"/>
        <v>0</v>
      </c>
      <c r="F301" s="307"/>
      <c r="G301" s="308"/>
      <c r="H301" s="308"/>
      <c r="I301" s="308"/>
      <c r="J301" s="308"/>
      <c r="M301" s="260">
        <f t="shared" si="21"/>
        <v>0</v>
      </c>
      <c r="N301" s="204" t="s">
        <v>695</v>
      </c>
      <c r="O301" s="227">
        <f>+Adm!C303</f>
        <v>0</v>
      </c>
      <c r="P301" s="227">
        <f>+PresMpal!C303</f>
        <v>0</v>
      </c>
      <c r="Q301" s="227">
        <f>+'Pro civil'!C303</f>
        <v>0</v>
      </c>
      <c r="R301" s="227">
        <f>+'C social'!C303</f>
        <v>0</v>
      </c>
      <c r="S301" s="227">
        <f>+Trasp!C303</f>
        <v>0</v>
      </c>
      <c r="T301" s="227">
        <f>+Turismo!C303</f>
        <v>0</v>
      </c>
      <c r="V301" s="260">
        <f>+'Gastos R33'!C304</f>
        <v>0</v>
      </c>
      <c r="X301" s="227">
        <f t="shared" si="23"/>
        <v>0</v>
      </c>
    </row>
    <row r="302" spans="1:24" ht="23.6" x14ac:dyDescent="0.2">
      <c r="A302" s="14" t="s">
        <v>697</v>
      </c>
      <c r="B302" s="15" t="s">
        <v>698</v>
      </c>
      <c r="C302" s="421"/>
      <c r="D302" s="426"/>
      <c r="E302" s="294">
        <f t="shared" si="22"/>
        <v>0</v>
      </c>
      <c r="F302" s="307"/>
      <c r="G302" s="308"/>
      <c r="H302" s="308"/>
      <c r="I302" s="308"/>
      <c r="J302" s="308"/>
      <c r="M302" s="260">
        <f t="shared" si="21"/>
        <v>0</v>
      </c>
      <c r="N302" s="204" t="s">
        <v>697</v>
      </c>
      <c r="O302" s="227">
        <f>+Adm!C304</f>
        <v>0</v>
      </c>
      <c r="P302" s="227">
        <f>+PresMpal!C304</f>
        <v>0</v>
      </c>
      <c r="Q302" s="227">
        <f>+'Pro civil'!C304</f>
        <v>0</v>
      </c>
      <c r="R302" s="227">
        <f>+'C social'!C304</f>
        <v>0</v>
      </c>
      <c r="S302" s="227">
        <f>+Trasp!C304</f>
        <v>0</v>
      </c>
      <c r="T302" s="227">
        <f>+Turismo!C304</f>
        <v>0</v>
      </c>
      <c r="V302" s="260">
        <f>+'Gastos R33'!C305</f>
        <v>0</v>
      </c>
      <c r="X302" s="227">
        <f t="shared" si="23"/>
        <v>0</v>
      </c>
    </row>
    <row r="303" spans="1:24" ht="23.6" x14ac:dyDescent="0.2">
      <c r="A303" s="14" t="s">
        <v>699</v>
      </c>
      <c r="B303" s="15" t="s">
        <v>700</v>
      </c>
      <c r="C303" s="421">
        <f t="shared" si="24"/>
        <v>0</v>
      </c>
      <c r="D303" s="421"/>
      <c r="E303" s="294">
        <f t="shared" si="22"/>
        <v>0</v>
      </c>
      <c r="F303" s="307"/>
      <c r="G303" s="308"/>
      <c r="H303" s="308"/>
      <c r="I303" s="308"/>
      <c r="J303" s="308"/>
      <c r="M303" s="260">
        <f t="shared" si="21"/>
        <v>0</v>
      </c>
      <c r="N303" s="204" t="s">
        <v>699</v>
      </c>
      <c r="O303" s="227">
        <f>+Adm!C305</f>
        <v>0</v>
      </c>
      <c r="P303" s="227">
        <f>+PresMpal!C305</f>
        <v>0</v>
      </c>
      <c r="Q303" s="227">
        <f>+'Pro civil'!C305</f>
        <v>0</v>
      </c>
      <c r="R303" s="227">
        <f>+'C social'!C305</f>
        <v>0</v>
      </c>
      <c r="S303" s="227">
        <f>+Trasp!C305</f>
        <v>0</v>
      </c>
      <c r="T303" s="227">
        <f>+Turismo!C305</f>
        <v>0</v>
      </c>
      <c r="V303" s="260">
        <f>+'Gastos R33'!C306</f>
        <v>0</v>
      </c>
      <c r="X303" s="227">
        <f t="shared" si="23"/>
        <v>0</v>
      </c>
    </row>
    <row r="304" spans="1:24" x14ac:dyDescent="0.2">
      <c r="A304" s="14" t="s">
        <v>701</v>
      </c>
      <c r="B304" s="15" t="s">
        <v>702</v>
      </c>
      <c r="C304" s="421"/>
      <c r="D304" s="421"/>
      <c r="E304" s="294">
        <f t="shared" si="22"/>
        <v>0</v>
      </c>
      <c r="F304" s="307"/>
      <c r="G304" s="308"/>
      <c r="H304" s="308"/>
      <c r="I304" s="308"/>
      <c r="J304" s="308"/>
      <c r="M304" s="260">
        <f t="shared" si="21"/>
        <v>0</v>
      </c>
      <c r="N304" s="204" t="s">
        <v>701</v>
      </c>
      <c r="O304" s="227">
        <f>+Adm!C306</f>
        <v>0</v>
      </c>
      <c r="P304" s="227">
        <f>+PresMpal!C306</f>
        <v>0</v>
      </c>
      <c r="Q304" s="227">
        <f>+'Pro civil'!C306</f>
        <v>0</v>
      </c>
      <c r="R304" s="227">
        <f>+'C social'!C306</f>
        <v>0</v>
      </c>
      <c r="S304" s="227">
        <f>+Trasp!C306</f>
        <v>0</v>
      </c>
      <c r="T304" s="227">
        <f>+Turismo!C306</f>
        <v>0</v>
      </c>
      <c r="V304" s="260">
        <f>+'Gastos R33'!C307</f>
        <v>0</v>
      </c>
      <c r="X304" s="227">
        <f t="shared" si="23"/>
        <v>0</v>
      </c>
    </row>
    <row r="305" spans="1:24" x14ac:dyDescent="0.2">
      <c r="A305" s="14" t="s">
        <v>703</v>
      </c>
      <c r="B305" s="15" t="s">
        <v>704</v>
      </c>
      <c r="C305" s="421">
        <f t="shared" si="24"/>
        <v>0</v>
      </c>
      <c r="D305" s="421"/>
      <c r="E305" s="294">
        <f t="shared" si="22"/>
        <v>0</v>
      </c>
      <c r="F305" s="307"/>
      <c r="G305" s="308"/>
      <c r="H305" s="308"/>
      <c r="I305" s="308"/>
      <c r="J305" s="308"/>
      <c r="M305" s="260">
        <f t="shared" si="21"/>
        <v>0</v>
      </c>
      <c r="N305" s="204" t="s">
        <v>703</v>
      </c>
      <c r="O305" s="227">
        <f>+Adm!C307</f>
        <v>0</v>
      </c>
      <c r="P305" s="227">
        <f>+PresMpal!C307</f>
        <v>0</v>
      </c>
      <c r="Q305" s="227">
        <f>+'Pro civil'!C307</f>
        <v>0</v>
      </c>
      <c r="R305" s="227">
        <f>+'C social'!C307</f>
        <v>0</v>
      </c>
      <c r="S305" s="227">
        <f>+Trasp!C307</f>
        <v>0</v>
      </c>
      <c r="T305" s="227">
        <f>+Turismo!C307</f>
        <v>0</v>
      </c>
      <c r="V305" s="260">
        <f>+'Gastos R33'!C308</f>
        <v>0</v>
      </c>
      <c r="X305" s="227">
        <f t="shared" si="23"/>
        <v>0</v>
      </c>
    </row>
    <row r="306" spans="1:24" x14ac:dyDescent="0.2">
      <c r="A306" s="13" t="s">
        <v>705</v>
      </c>
      <c r="B306" s="25" t="s">
        <v>13</v>
      </c>
      <c r="C306" s="386">
        <f>SUM(C307:C325)</f>
        <v>1020000</v>
      </c>
      <c r="D306" s="425"/>
      <c r="E306" s="317">
        <f t="shared" si="22"/>
        <v>1.1994488320949082</v>
      </c>
      <c r="F306" s="307"/>
      <c r="G306" s="308"/>
      <c r="H306" s="308"/>
      <c r="I306" s="308"/>
      <c r="J306" s="308"/>
      <c r="M306" s="260">
        <f t="shared" si="21"/>
        <v>0</v>
      </c>
      <c r="N306" s="203" t="s">
        <v>705</v>
      </c>
      <c r="O306" s="227">
        <f>+Adm!C308</f>
        <v>0</v>
      </c>
      <c r="P306" s="227">
        <f>+PresMpal!C308</f>
        <v>0</v>
      </c>
      <c r="Q306" s="227">
        <f>+'Pro civil'!C308</f>
        <v>0</v>
      </c>
      <c r="R306" s="227">
        <f>+'C social'!C308</f>
        <v>0</v>
      </c>
      <c r="S306" s="227">
        <f>+Trasp!C308</f>
        <v>0</v>
      </c>
      <c r="T306" s="227">
        <f>+Turismo!C308</f>
        <v>0</v>
      </c>
      <c r="V306" s="260">
        <f>+'Gastos R33'!C309</f>
        <v>0</v>
      </c>
      <c r="X306" s="227">
        <f t="shared" si="23"/>
        <v>0</v>
      </c>
    </row>
    <row r="307" spans="1:24" x14ac:dyDescent="0.2">
      <c r="A307" s="14" t="s">
        <v>706</v>
      </c>
      <c r="B307" s="15" t="s">
        <v>707</v>
      </c>
      <c r="C307" s="421"/>
      <c r="D307" s="421"/>
      <c r="E307" s="294">
        <f t="shared" si="22"/>
        <v>0</v>
      </c>
      <c r="F307" s="307"/>
      <c r="G307" s="308"/>
      <c r="H307" s="308"/>
      <c r="I307" s="308"/>
      <c r="J307" s="308"/>
      <c r="M307" s="260">
        <f t="shared" si="21"/>
        <v>0</v>
      </c>
      <c r="N307" s="204" t="s">
        <v>706</v>
      </c>
      <c r="O307" s="227">
        <f>+Adm!C309</f>
        <v>0</v>
      </c>
      <c r="P307" s="227">
        <f>+PresMpal!C309</f>
        <v>0</v>
      </c>
      <c r="Q307" s="227">
        <f>+'Pro civil'!C309</f>
        <v>0</v>
      </c>
      <c r="R307" s="227">
        <f>+'C social'!C309</f>
        <v>0</v>
      </c>
      <c r="S307" s="227">
        <f>+Trasp!C309</f>
        <v>0</v>
      </c>
      <c r="T307" s="227">
        <f>+Turismo!C309</f>
        <v>0</v>
      </c>
      <c r="V307" s="260">
        <f>+'Gastos R33'!C310</f>
        <v>0</v>
      </c>
      <c r="X307" s="227">
        <f t="shared" si="23"/>
        <v>0</v>
      </c>
    </row>
    <row r="308" spans="1:24" x14ac:dyDescent="0.2">
      <c r="A308" s="14" t="s">
        <v>708</v>
      </c>
      <c r="B308" s="15" t="s">
        <v>709</v>
      </c>
      <c r="C308" s="421">
        <f t="shared" si="24"/>
        <v>50000</v>
      </c>
      <c r="D308" s="421"/>
      <c r="E308" s="294">
        <f t="shared" si="22"/>
        <v>5.8796511377201391E-2</v>
      </c>
      <c r="F308" s="307"/>
      <c r="G308" s="308"/>
      <c r="H308" s="308"/>
      <c r="I308" s="308"/>
      <c r="J308" s="308"/>
      <c r="M308" s="260">
        <f t="shared" si="21"/>
        <v>50000</v>
      </c>
      <c r="N308" s="204" t="s">
        <v>708</v>
      </c>
      <c r="O308" s="227">
        <f>+Adm!C310</f>
        <v>50000</v>
      </c>
      <c r="P308" s="227">
        <f>+PresMpal!C310</f>
        <v>0</v>
      </c>
      <c r="Q308" s="227">
        <f>+'Pro civil'!C310</f>
        <v>0</v>
      </c>
      <c r="R308" s="227">
        <f>+'C social'!C310</f>
        <v>0</v>
      </c>
      <c r="S308" s="227">
        <f>+Trasp!C310</f>
        <v>0</v>
      </c>
      <c r="T308" s="227">
        <f>+Turismo!C310</f>
        <v>0</v>
      </c>
      <c r="V308" s="260">
        <f>+'Gastos R33'!C311</f>
        <v>0</v>
      </c>
      <c r="X308" s="227">
        <f t="shared" si="23"/>
        <v>50000</v>
      </c>
    </row>
    <row r="309" spans="1:24" x14ac:dyDescent="0.2">
      <c r="A309" s="14" t="s">
        <v>710</v>
      </c>
      <c r="B309" s="15" t="s">
        <v>711</v>
      </c>
      <c r="C309" s="421"/>
      <c r="D309" s="421"/>
      <c r="E309" s="294">
        <f t="shared" si="22"/>
        <v>0</v>
      </c>
      <c r="F309" s="307"/>
      <c r="G309" s="308"/>
      <c r="H309" s="308"/>
      <c r="I309" s="308"/>
      <c r="J309" s="308"/>
      <c r="M309" s="260">
        <f t="shared" si="21"/>
        <v>0</v>
      </c>
      <c r="N309" s="204" t="s">
        <v>710</v>
      </c>
      <c r="O309" s="227">
        <f>+Adm!C311</f>
        <v>0</v>
      </c>
      <c r="P309" s="227">
        <f>+PresMpal!C311</f>
        <v>0</v>
      </c>
      <c r="Q309" s="227">
        <f>+'Pro civil'!C311</f>
        <v>0</v>
      </c>
      <c r="R309" s="227">
        <f>+'C social'!C311</f>
        <v>0</v>
      </c>
      <c r="S309" s="227">
        <f>+Trasp!C311</f>
        <v>0</v>
      </c>
      <c r="T309" s="227">
        <f>+Turismo!C311</f>
        <v>0</v>
      </c>
      <c r="V309" s="260">
        <f>+'Gastos R33'!C312</f>
        <v>0</v>
      </c>
      <c r="X309" s="227">
        <f t="shared" si="23"/>
        <v>0</v>
      </c>
    </row>
    <row r="310" spans="1:24" x14ac:dyDescent="0.2">
      <c r="A310" s="14" t="s">
        <v>712</v>
      </c>
      <c r="B310" s="15" t="s">
        <v>713</v>
      </c>
      <c r="C310" s="421">
        <v>480000</v>
      </c>
      <c r="D310" s="421"/>
      <c r="E310" s="294">
        <f t="shared" si="22"/>
        <v>0.56444650922113326</v>
      </c>
      <c r="F310" s="307"/>
      <c r="G310" s="308"/>
      <c r="H310" s="308"/>
      <c r="I310" s="308"/>
      <c r="J310" s="308"/>
      <c r="M310" s="260">
        <f t="shared" si="21"/>
        <v>100000</v>
      </c>
      <c r="N310" s="204" t="s">
        <v>712</v>
      </c>
      <c r="O310" s="227">
        <f>+Adm!C312</f>
        <v>100000</v>
      </c>
      <c r="P310" s="227">
        <f>+PresMpal!C312</f>
        <v>0</v>
      </c>
      <c r="Q310" s="227">
        <f>+'Pro civil'!C312</f>
        <v>0</v>
      </c>
      <c r="R310" s="227">
        <f>+'C social'!C312</f>
        <v>0</v>
      </c>
      <c r="S310" s="227">
        <f>+Trasp!C312</f>
        <v>0</v>
      </c>
      <c r="T310" s="227">
        <f>+Turismo!C312</f>
        <v>0</v>
      </c>
      <c r="V310" s="260">
        <f>+'Gastos R33'!C313</f>
        <v>0</v>
      </c>
      <c r="X310" s="227">
        <f t="shared" si="23"/>
        <v>100000</v>
      </c>
    </row>
    <row r="311" spans="1:24" x14ac:dyDescent="0.2">
      <c r="A311" s="14" t="s">
        <v>714</v>
      </c>
      <c r="B311" s="15" t="s">
        <v>715</v>
      </c>
      <c r="C311" s="421"/>
      <c r="D311" s="421"/>
      <c r="E311" s="294">
        <f t="shared" si="22"/>
        <v>0</v>
      </c>
      <c r="F311" s="307"/>
      <c r="G311" s="308"/>
      <c r="H311" s="308"/>
      <c r="I311" s="308"/>
      <c r="J311" s="308"/>
      <c r="M311" s="260">
        <f t="shared" si="21"/>
        <v>0</v>
      </c>
      <c r="N311" s="204" t="s">
        <v>714</v>
      </c>
      <c r="O311" s="227">
        <f>+Adm!C313</f>
        <v>0</v>
      </c>
      <c r="P311" s="227">
        <f>+PresMpal!C313</f>
        <v>0</v>
      </c>
      <c r="Q311" s="227">
        <f>+'Pro civil'!C313</f>
        <v>0</v>
      </c>
      <c r="R311" s="227">
        <f>+'C social'!C313</f>
        <v>0</v>
      </c>
      <c r="S311" s="227">
        <f>+Trasp!C313</f>
        <v>0</v>
      </c>
      <c r="T311" s="227">
        <f>+Turismo!C313</f>
        <v>0</v>
      </c>
      <c r="V311" s="260">
        <f>+'Gastos R33'!C314</f>
        <v>0</v>
      </c>
      <c r="X311" s="227">
        <f t="shared" si="23"/>
        <v>0</v>
      </c>
    </row>
    <row r="312" spans="1:24" x14ac:dyDescent="0.2">
      <c r="A312" s="14" t="s">
        <v>716</v>
      </c>
      <c r="B312" s="15" t="s">
        <v>717</v>
      </c>
      <c r="C312" s="421">
        <f t="shared" si="24"/>
        <v>0</v>
      </c>
      <c r="D312" s="427"/>
      <c r="E312" s="294">
        <f t="shared" si="22"/>
        <v>0</v>
      </c>
      <c r="F312" s="307"/>
      <c r="G312" s="308"/>
      <c r="H312" s="308"/>
      <c r="I312" s="308"/>
      <c r="J312" s="308"/>
      <c r="M312" s="260">
        <f t="shared" si="21"/>
        <v>0</v>
      </c>
      <c r="N312" s="204" t="s">
        <v>716</v>
      </c>
      <c r="O312" s="227">
        <f>+Adm!C314</f>
        <v>0</v>
      </c>
      <c r="P312" s="227">
        <f>+PresMpal!C314</f>
        <v>0</v>
      </c>
      <c r="Q312" s="227">
        <f>+'Pro civil'!C314</f>
        <v>0</v>
      </c>
      <c r="R312" s="227">
        <f>+'C social'!C314</f>
        <v>0</v>
      </c>
      <c r="S312" s="227">
        <f>+Trasp!C314</f>
        <v>0</v>
      </c>
      <c r="T312" s="227">
        <f>+Turismo!C314</f>
        <v>0</v>
      </c>
      <c r="V312" s="260">
        <f>+'Gastos R33'!C315</f>
        <v>0</v>
      </c>
      <c r="X312" s="227">
        <f t="shared" si="23"/>
        <v>0</v>
      </c>
    </row>
    <row r="313" spans="1:24" x14ac:dyDescent="0.2">
      <c r="A313" s="14" t="s">
        <v>718</v>
      </c>
      <c r="B313" s="15" t="s">
        <v>719</v>
      </c>
      <c r="C313" s="421"/>
      <c r="D313" s="426"/>
      <c r="E313" s="294">
        <f t="shared" si="22"/>
        <v>0</v>
      </c>
      <c r="F313" s="307"/>
      <c r="G313" s="308"/>
      <c r="H313" s="308"/>
      <c r="I313" s="308"/>
      <c r="J313" s="308"/>
      <c r="M313" s="260">
        <f t="shared" si="21"/>
        <v>0</v>
      </c>
      <c r="N313" s="204" t="s">
        <v>718</v>
      </c>
      <c r="O313" s="227">
        <f>+Adm!C315</f>
        <v>0</v>
      </c>
      <c r="P313" s="227">
        <f>+PresMpal!C315</f>
        <v>0</v>
      </c>
      <c r="Q313" s="227">
        <f>+'Pro civil'!C315</f>
        <v>0</v>
      </c>
      <c r="R313" s="227">
        <f>+'C social'!C315</f>
        <v>0</v>
      </c>
      <c r="S313" s="227">
        <f>+Trasp!C315</f>
        <v>0</v>
      </c>
      <c r="T313" s="227">
        <f>+Turismo!C315</f>
        <v>0</v>
      </c>
      <c r="V313" s="260">
        <f>+'Gastos R33'!C316</f>
        <v>0</v>
      </c>
      <c r="X313" s="227">
        <f t="shared" si="23"/>
        <v>0</v>
      </c>
    </row>
    <row r="314" spans="1:24" x14ac:dyDescent="0.2">
      <c r="A314" s="14" t="s">
        <v>720</v>
      </c>
      <c r="B314" s="15" t="s">
        <v>721</v>
      </c>
      <c r="C314" s="421">
        <f t="shared" si="24"/>
        <v>0</v>
      </c>
      <c r="D314" s="421"/>
      <c r="E314" s="294">
        <f t="shared" si="22"/>
        <v>0</v>
      </c>
      <c r="F314" s="307"/>
      <c r="G314" s="308"/>
      <c r="H314" s="308"/>
      <c r="I314" s="308"/>
      <c r="J314" s="308"/>
      <c r="M314" s="260">
        <f t="shared" si="21"/>
        <v>0</v>
      </c>
      <c r="N314" s="204" t="s">
        <v>720</v>
      </c>
      <c r="O314" s="227">
        <f>+Adm!C316</f>
        <v>0</v>
      </c>
      <c r="P314" s="227">
        <f>+PresMpal!C316</f>
        <v>0</v>
      </c>
      <c r="Q314" s="227">
        <f>+'Pro civil'!C316</f>
        <v>0</v>
      </c>
      <c r="R314" s="227">
        <f>+'C social'!C316</f>
        <v>0</v>
      </c>
      <c r="S314" s="227">
        <f>+Trasp!C316</f>
        <v>0</v>
      </c>
      <c r="T314" s="227">
        <f>+Turismo!C316</f>
        <v>0</v>
      </c>
      <c r="V314" s="260">
        <f>+'Gastos R33'!C317</f>
        <v>0</v>
      </c>
      <c r="X314" s="227">
        <f t="shared" si="23"/>
        <v>0</v>
      </c>
    </row>
    <row r="315" spans="1:24" x14ac:dyDescent="0.2">
      <c r="A315" s="14" t="s">
        <v>722</v>
      </c>
      <c r="B315" s="15" t="s">
        <v>723</v>
      </c>
      <c r="C315" s="421"/>
      <c r="D315" s="421"/>
      <c r="E315" s="294">
        <f t="shared" si="22"/>
        <v>0</v>
      </c>
      <c r="F315" s="307"/>
      <c r="G315" s="308"/>
      <c r="H315" s="308"/>
      <c r="I315" s="308"/>
      <c r="J315" s="308"/>
      <c r="M315" s="260">
        <f t="shared" si="21"/>
        <v>0</v>
      </c>
      <c r="N315" s="204" t="s">
        <v>722</v>
      </c>
      <c r="O315" s="227">
        <f>+Adm!C317</f>
        <v>0</v>
      </c>
      <c r="P315" s="227">
        <f>+PresMpal!C317</f>
        <v>0</v>
      </c>
      <c r="Q315" s="227">
        <f>+'Pro civil'!C317</f>
        <v>0</v>
      </c>
      <c r="R315" s="227">
        <f>+'C social'!C317</f>
        <v>0</v>
      </c>
      <c r="S315" s="227">
        <f>+Trasp!C317</f>
        <v>0</v>
      </c>
      <c r="T315" s="227">
        <f>+Turismo!C317</f>
        <v>0</v>
      </c>
      <c r="V315" s="260">
        <f>+'Gastos R33'!C318</f>
        <v>0</v>
      </c>
      <c r="X315" s="227">
        <f t="shared" si="23"/>
        <v>0</v>
      </c>
    </row>
    <row r="316" spans="1:24" x14ac:dyDescent="0.2">
      <c r="A316" s="14" t="s">
        <v>724</v>
      </c>
      <c r="B316" s="15" t="s">
        <v>725</v>
      </c>
      <c r="C316" s="421">
        <v>490000</v>
      </c>
      <c r="D316" s="421"/>
      <c r="E316" s="294">
        <f t="shared" ref="E316:E347" si="25">+C316/$D$559*100</f>
        <v>0.57620581149657357</v>
      </c>
      <c r="F316" s="307"/>
      <c r="G316" s="308"/>
      <c r="H316" s="308"/>
      <c r="I316" s="308"/>
      <c r="J316" s="308"/>
      <c r="M316" s="260">
        <f t="shared" si="21"/>
        <v>390000</v>
      </c>
      <c r="N316" s="204" t="s">
        <v>724</v>
      </c>
      <c r="O316" s="227">
        <f>+Adm!C318</f>
        <v>390000</v>
      </c>
      <c r="P316" s="227">
        <f>+PresMpal!C318</f>
        <v>0</v>
      </c>
      <c r="Q316" s="227">
        <f>+'Pro civil'!C318</f>
        <v>0</v>
      </c>
      <c r="R316" s="227">
        <f>+'C social'!C318</f>
        <v>0</v>
      </c>
      <c r="S316" s="227">
        <f>+Trasp!C318</f>
        <v>0</v>
      </c>
      <c r="T316" s="227">
        <f>+Turismo!C318</f>
        <v>0</v>
      </c>
      <c r="V316" s="260">
        <f>+'Gastos R33'!C319</f>
        <v>0</v>
      </c>
      <c r="X316" s="227">
        <f t="shared" si="23"/>
        <v>390000</v>
      </c>
    </row>
    <row r="317" spans="1:24" x14ac:dyDescent="0.2">
      <c r="A317" s="14" t="s">
        <v>726</v>
      </c>
      <c r="B317" s="15" t="s">
        <v>727</v>
      </c>
      <c r="C317" s="421">
        <f t="shared" si="24"/>
        <v>0</v>
      </c>
      <c r="D317" s="421"/>
      <c r="E317" s="294">
        <f t="shared" si="25"/>
        <v>0</v>
      </c>
      <c r="F317" s="307"/>
      <c r="G317" s="308"/>
      <c r="H317" s="308"/>
      <c r="I317" s="308"/>
      <c r="J317" s="308"/>
      <c r="M317" s="260">
        <f t="shared" si="21"/>
        <v>0</v>
      </c>
      <c r="N317" s="204" t="s">
        <v>726</v>
      </c>
      <c r="O317" s="227">
        <f>+Adm!C319</f>
        <v>0</v>
      </c>
      <c r="P317" s="227">
        <f>+PresMpal!C319</f>
        <v>0</v>
      </c>
      <c r="Q317" s="227">
        <f>+'Pro civil'!C319</f>
        <v>0</v>
      </c>
      <c r="R317" s="227">
        <f>+'C social'!C319</f>
        <v>0</v>
      </c>
      <c r="S317" s="227">
        <f>+Trasp!C319</f>
        <v>0</v>
      </c>
      <c r="T317" s="227">
        <f>+Turismo!C319</f>
        <v>0</v>
      </c>
      <c r="V317" s="260">
        <f>+'Gastos R33'!C320</f>
        <v>0</v>
      </c>
      <c r="X317" s="227">
        <f t="shared" si="23"/>
        <v>0</v>
      </c>
    </row>
    <row r="318" spans="1:24" x14ac:dyDescent="0.2">
      <c r="A318" s="14" t="s">
        <v>728</v>
      </c>
      <c r="B318" s="15" t="s">
        <v>729</v>
      </c>
      <c r="C318" s="421"/>
      <c r="D318" s="421"/>
      <c r="E318" s="294">
        <f t="shared" si="25"/>
        <v>0</v>
      </c>
      <c r="F318" s="307"/>
      <c r="G318" s="308"/>
      <c r="H318" s="308"/>
      <c r="I318" s="308"/>
      <c r="J318" s="308"/>
      <c r="M318" s="260">
        <f t="shared" si="21"/>
        <v>0</v>
      </c>
      <c r="N318" s="204" t="s">
        <v>728</v>
      </c>
      <c r="O318" s="227">
        <f>+Adm!C320</f>
        <v>0</v>
      </c>
      <c r="P318" s="227">
        <f>+PresMpal!C320</f>
        <v>0</v>
      </c>
      <c r="Q318" s="227">
        <f>+'Pro civil'!C320</f>
        <v>0</v>
      </c>
      <c r="R318" s="227">
        <f>+'C social'!C320</f>
        <v>0</v>
      </c>
      <c r="S318" s="227">
        <f>+Trasp!C320</f>
        <v>0</v>
      </c>
      <c r="T318" s="227">
        <f>+Turismo!C320</f>
        <v>0</v>
      </c>
      <c r="V318" s="260">
        <f>+'Gastos R33'!C321</f>
        <v>0</v>
      </c>
      <c r="X318" s="227">
        <f t="shared" si="23"/>
        <v>0</v>
      </c>
    </row>
    <row r="319" spans="1:24" x14ac:dyDescent="0.2">
      <c r="A319" s="14" t="s">
        <v>730</v>
      </c>
      <c r="B319" s="15" t="s">
        <v>731</v>
      </c>
      <c r="C319" s="421">
        <f t="shared" si="24"/>
        <v>0</v>
      </c>
      <c r="D319" s="421"/>
      <c r="E319" s="294">
        <f t="shared" si="25"/>
        <v>0</v>
      </c>
      <c r="F319" s="307"/>
      <c r="G319" s="308"/>
      <c r="H319" s="308"/>
      <c r="I319" s="308"/>
      <c r="J319" s="308"/>
      <c r="M319" s="260">
        <f t="shared" si="21"/>
        <v>0</v>
      </c>
      <c r="N319" s="204" t="s">
        <v>730</v>
      </c>
      <c r="O319" s="227">
        <f>+Adm!C321</f>
        <v>0</v>
      </c>
      <c r="P319" s="227">
        <f>+PresMpal!C321</f>
        <v>0</v>
      </c>
      <c r="Q319" s="227">
        <f>+'Pro civil'!C321</f>
        <v>0</v>
      </c>
      <c r="R319" s="227">
        <f>+'C social'!C321</f>
        <v>0</v>
      </c>
      <c r="S319" s="227">
        <f>+Trasp!C321</f>
        <v>0</v>
      </c>
      <c r="T319" s="227">
        <f>+Turismo!C321</f>
        <v>0</v>
      </c>
      <c r="V319" s="260">
        <f>+'Gastos R33'!C322</f>
        <v>0</v>
      </c>
      <c r="X319" s="227">
        <f t="shared" si="23"/>
        <v>0</v>
      </c>
    </row>
    <row r="320" spans="1:24" x14ac:dyDescent="0.2">
      <c r="A320" s="14" t="s">
        <v>732</v>
      </c>
      <c r="B320" s="15" t="s">
        <v>733</v>
      </c>
      <c r="C320" s="421"/>
      <c r="D320" s="421"/>
      <c r="E320" s="294">
        <f t="shared" si="25"/>
        <v>0</v>
      </c>
      <c r="F320" s="307"/>
      <c r="G320" s="308"/>
      <c r="H320" s="308"/>
      <c r="I320" s="308"/>
      <c r="J320" s="308"/>
      <c r="M320" s="260">
        <f t="shared" si="21"/>
        <v>0</v>
      </c>
      <c r="N320" s="204" t="s">
        <v>732</v>
      </c>
      <c r="O320" s="227">
        <f>+Adm!C322</f>
        <v>0</v>
      </c>
      <c r="P320" s="227">
        <f>+PresMpal!C322</f>
        <v>0</v>
      </c>
      <c r="Q320" s="227">
        <f>+'Pro civil'!C322</f>
        <v>0</v>
      </c>
      <c r="R320" s="227">
        <f>+'C social'!C322</f>
        <v>0</v>
      </c>
      <c r="S320" s="227">
        <f>+Trasp!C322</f>
        <v>0</v>
      </c>
      <c r="T320" s="227">
        <f>+Turismo!C322</f>
        <v>0</v>
      </c>
      <c r="V320" s="260">
        <f>+'Gastos R33'!C323</f>
        <v>0</v>
      </c>
      <c r="X320" s="227">
        <f t="shared" si="23"/>
        <v>0</v>
      </c>
    </row>
    <row r="321" spans="1:24" x14ac:dyDescent="0.2">
      <c r="A321" s="14" t="s">
        <v>734</v>
      </c>
      <c r="B321" s="15" t="s">
        <v>735</v>
      </c>
      <c r="C321" s="421">
        <f t="shared" si="24"/>
        <v>0</v>
      </c>
      <c r="D321" s="421"/>
      <c r="E321" s="294">
        <f t="shared" si="25"/>
        <v>0</v>
      </c>
      <c r="F321" s="307"/>
      <c r="G321" s="308"/>
      <c r="H321" s="308"/>
      <c r="I321" s="308"/>
      <c r="J321" s="308"/>
      <c r="M321" s="260">
        <f t="shared" si="21"/>
        <v>0</v>
      </c>
      <c r="N321" s="204" t="s">
        <v>734</v>
      </c>
      <c r="O321" s="227">
        <f>+Adm!C323</f>
        <v>0</v>
      </c>
      <c r="P321" s="227">
        <f>+PresMpal!C323</f>
        <v>0</v>
      </c>
      <c r="Q321" s="227">
        <f>+'Pro civil'!C323</f>
        <v>0</v>
      </c>
      <c r="R321" s="227">
        <f>+'C social'!C323</f>
        <v>0</v>
      </c>
      <c r="S321" s="227">
        <f>+Trasp!C323</f>
        <v>0</v>
      </c>
      <c r="T321" s="227">
        <f>+Turismo!C323</f>
        <v>0</v>
      </c>
      <c r="V321" s="260">
        <f>+'Gastos R33'!C324</f>
        <v>0</v>
      </c>
      <c r="X321" s="227">
        <f t="shared" si="23"/>
        <v>0</v>
      </c>
    </row>
    <row r="322" spans="1:24" x14ac:dyDescent="0.2">
      <c r="A322" s="14" t="s">
        <v>736</v>
      </c>
      <c r="B322" s="15" t="s">
        <v>737</v>
      </c>
      <c r="C322" s="421"/>
      <c r="D322" s="426"/>
      <c r="E322" s="294">
        <f t="shared" si="25"/>
        <v>0</v>
      </c>
      <c r="F322" s="307"/>
      <c r="G322" s="308"/>
      <c r="H322" s="308"/>
      <c r="I322" s="308"/>
      <c r="J322" s="308"/>
      <c r="M322" s="260">
        <f t="shared" si="21"/>
        <v>0</v>
      </c>
      <c r="N322" s="204" t="s">
        <v>736</v>
      </c>
      <c r="O322" s="227">
        <f>+Adm!C324</f>
        <v>0</v>
      </c>
      <c r="P322" s="227">
        <f>+PresMpal!C324</f>
        <v>0</v>
      </c>
      <c r="Q322" s="227">
        <f>+'Pro civil'!C324</f>
        <v>0</v>
      </c>
      <c r="R322" s="227">
        <f>+'C social'!C324</f>
        <v>0</v>
      </c>
      <c r="S322" s="227">
        <f>+Trasp!C324</f>
        <v>0</v>
      </c>
      <c r="T322" s="227">
        <f>+Turismo!C324</f>
        <v>0</v>
      </c>
      <c r="V322" s="260">
        <f>+'Gastos R33'!C325</f>
        <v>0</v>
      </c>
      <c r="X322" s="227">
        <f t="shared" si="23"/>
        <v>0</v>
      </c>
    </row>
    <row r="323" spans="1:24" x14ac:dyDescent="0.2">
      <c r="A323" s="14" t="s">
        <v>738</v>
      </c>
      <c r="B323" s="15" t="s">
        <v>739</v>
      </c>
      <c r="C323" s="421">
        <f t="shared" si="24"/>
        <v>0</v>
      </c>
      <c r="D323" s="421"/>
      <c r="E323" s="294">
        <f t="shared" si="25"/>
        <v>0</v>
      </c>
      <c r="F323" s="307"/>
      <c r="G323" s="308"/>
      <c r="H323" s="308"/>
      <c r="I323" s="308"/>
      <c r="J323" s="308"/>
      <c r="M323" s="260">
        <f t="shared" si="21"/>
        <v>0</v>
      </c>
      <c r="N323" s="204" t="s">
        <v>738</v>
      </c>
      <c r="O323" s="227">
        <f>+Adm!C325</f>
        <v>0</v>
      </c>
      <c r="P323" s="227">
        <f>+PresMpal!C325</f>
        <v>0</v>
      </c>
      <c r="Q323" s="227">
        <f>+'Pro civil'!C325</f>
        <v>0</v>
      </c>
      <c r="R323" s="227">
        <f>+'C social'!C325</f>
        <v>0</v>
      </c>
      <c r="S323" s="227">
        <f>+Trasp!C325</f>
        <v>0</v>
      </c>
      <c r="T323" s="227">
        <f>+Turismo!C325</f>
        <v>0</v>
      </c>
      <c r="V323" s="260">
        <f>+'Gastos R33'!C326</f>
        <v>0</v>
      </c>
      <c r="X323" s="227">
        <f t="shared" si="23"/>
        <v>0</v>
      </c>
    </row>
    <row r="324" spans="1:24" x14ac:dyDescent="0.2">
      <c r="A324" s="14" t="s">
        <v>740</v>
      </c>
      <c r="B324" s="15" t="s">
        <v>741</v>
      </c>
      <c r="C324" s="421"/>
      <c r="D324" s="421"/>
      <c r="E324" s="294">
        <f t="shared" si="25"/>
        <v>0</v>
      </c>
      <c r="F324" s="307"/>
      <c r="G324" s="308"/>
      <c r="H324" s="308"/>
      <c r="I324" s="308"/>
      <c r="J324" s="308"/>
      <c r="M324" s="260">
        <f t="shared" si="21"/>
        <v>0</v>
      </c>
      <c r="N324" s="204" t="s">
        <v>740</v>
      </c>
      <c r="O324" s="227">
        <f>+Adm!C326</f>
        <v>0</v>
      </c>
      <c r="P324" s="227">
        <f>+PresMpal!C326</f>
        <v>0</v>
      </c>
      <c r="Q324" s="227">
        <f>+'Pro civil'!C326</f>
        <v>0</v>
      </c>
      <c r="R324" s="227">
        <f>+'C social'!C326</f>
        <v>0</v>
      </c>
      <c r="S324" s="227">
        <f>+Trasp!C326</f>
        <v>0</v>
      </c>
      <c r="T324" s="227">
        <f>+Turismo!C326</f>
        <v>0</v>
      </c>
      <c r="V324" s="260">
        <f>+'Gastos R33'!C327</f>
        <v>0</v>
      </c>
      <c r="X324" s="227">
        <f t="shared" si="23"/>
        <v>0</v>
      </c>
    </row>
    <row r="325" spans="1:24" x14ac:dyDescent="0.2">
      <c r="A325" s="14" t="s">
        <v>742</v>
      </c>
      <c r="B325" s="15" t="s">
        <v>743</v>
      </c>
      <c r="C325" s="421">
        <f t="shared" si="24"/>
        <v>0</v>
      </c>
      <c r="D325" s="421"/>
      <c r="E325" s="294">
        <f t="shared" si="25"/>
        <v>0</v>
      </c>
      <c r="F325" s="307"/>
      <c r="G325" s="308"/>
      <c r="H325" s="308"/>
      <c r="I325" s="308"/>
      <c r="J325" s="308"/>
      <c r="M325" s="260">
        <f t="shared" si="21"/>
        <v>0</v>
      </c>
      <c r="N325" s="204" t="s">
        <v>742</v>
      </c>
      <c r="O325" s="227">
        <f>+Adm!C327</f>
        <v>0</v>
      </c>
      <c r="P325" s="227">
        <f>+PresMpal!C327</f>
        <v>0</v>
      </c>
      <c r="Q325" s="227">
        <f>+'Pro civil'!C327</f>
        <v>0</v>
      </c>
      <c r="R325" s="227">
        <f>+'C social'!C327</f>
        <v>0</v>
      </c>
      <c r="S325" s="227">
        <f>+Trasp!C327</f>
        <v>0</v>
      </c>
      <c r="T325" s="227">
        <f>+Turismo!C327</f>
        <v>0</v>
      </c>
      <c r="V325" s="260">
        <f>+'Gastos R33'!C328</f>
        <v>0</v>
      </c>
      <c r="X325" s="227">
        <f t="shared" si="23"/>
        <v>0</v>
      </c>
    </row>
    <row r="326" spans="1:24" x14ac:dyDescent="0.2">
      <c r="A326" s="13" t="s">
        <v>744</v>
      </c>
      <c r="B326" s="25" t="s">
        <v>745</v>
      </c>
      <c r="C326" s="386">
        <f>SUM(C327:C339)</f>
        <v>2459000</v>
      </c>
      <c r="D326" s="425"/>
      <c r="E326" s="317">
        <f t="shared" si="25"/>
        <v>2.8916124295307641</v>
      </c>
      <c r="F326" s="307"/>
      <c r="G326" s="308"/>
      <c r="H326" s="308"/>
      <c r="I326" s="308"/>
      <c r="J326" s="308"/>
      <c r="M326" s="260">
        <f t="shared" si="21"/>
        <v>0</v>
      </c>
      <c r="N326" s="203" t="s">
        <v>744</v>
      </c>
      <c r="O326" s="227">
        <f>+Adm!C328</f>
        <v>0</v>
      </c>
      <c r="P326" s="227">
        <f>+PresMpal!C328</f>
        <v>0</v>
      </c>
      <c r="Q326" s="227">
        <f>+'Pro civil'!C328</f>
        <v>0</v>
      </c>
      <c r="R326" s="227">
        <f>+'C social'!C328</f>
        <v>0</v>
      </c>
      <c r="S326" s="227">
        <f>+Trasp!C328</f>
        <v>0</v>
      </c>
      <c r="T326" s="227">
        <f>+Turismo!C328</f>
        <v>0</v>
      </c>
      <c r="V326" s="260">
        <f>+'Gastos R33'!C329</f>
        <v>0</v>
      </c>
      <c r="X326" s="227">
        <f t="shared" si="23"/>
        <v>0</v>
      </c>
    </row>
    <row r="327" spans="1:24" x14ac:dyDescent="0.2">
      <c r="A327" s="14" t="s">
        <v>746</v>
      </c>
      <c r="B327" s="15" t="s">
        <v>747</v>
      </c>
      <c r="C327" s="421"/>
      <c r="D327" s="421"/>
      <c r="E327" s="294">
        <f t="shared" si="25"/>
        <v>0</v>
      </c>
      <c r="F327" s="307"/>
      <c r="G327" s="308"/>
      <c r="H327" s="308"/>
      <c r="I327" s="308"/>
      <c r="J327" s="308"/>
      <c r="M327" s="260">
        <f t="shared" si="21"/>
        <v>0</v>
      </c>
      <c r="N327" s="204" t="s">
        <v>746</v>
      </c>
      <c r="O327" s="227">
        <f>+Adm!C329</f>
        <v>0</v>
      </c>
      <c r="P327" s="227">
        <f>+PresMpal!C329</f>
        <v>0</v>
      </c>
      <c r="Q327" s="227">
        <f>+'Pro civil'!C329</f>
        <v>0</v>
      </c>
      <c r="R327" s="227">
        <f>+'C social'!C329</f>
        <v>0</v>
      </c>
      <c r="S327" s="227">
        <f>+Trasp!C329</f>
        <v>0</v>
      </c>
      <c r="T327" s="227">
        <f>+Turismo!C329</f>
        <v>0</v>
      </c>
      <c r="V327" s="260">
        <f>+'Gastos R33'!C330</f>
        <v>0</v>
      </c>
      <c r="X327" s="227">
        <f t="shared" si="23"/>
        <v>0</v>
      </c>
    </row>
    <row r="328" spans="1:24" x14ac:dyDescent="0.2">
      <c r="A328" s="14" t="s">
        <v>748</v>
      </c>
      <c r="B328" s="15" t="s">
        <v>749</v>
      </c>
      <c r="C328" s="421">
        <v>450000</v>
      </c>
      <c r="D328" s="421"/>
      <c r="E328" s="294">
        <f t="shared" si="25"/>
        <v>0.52916860239481256</v>
      </c>
      <c r="F328" s="307"/>
      <c r="G328" s="308"/>
      <c r="H328" s="308"/>
      <c r="I328" s="308"/>
      <c r="J328" s="308"/>
      <c r="M328" s="260">
        <f t="shared" ref="M328:M390" si="26">SUM(O328:V328)</f>
        <v>300000</v>
      </c>
      <c r="N328" s="204" t="s">
        <v>748</v>
      </c>
      <c r="O328" s="227">
        <f>+Adm!C330</f>
        <v>300000</v>
      </c>
      <c r="P328" s="227">
        <f>+PresMpal!C330</f>
        <v>0</v>
      </c>
      <c r="Q328" s="227">
        <f>+'Pro civil'!C330</f>
        <v>0</v>
      </c>
      <c r="R328" s="227">
        <f>+'C social'!C330</f>
        <v>0</v>
      </c>
      <c r="S328" s="227">
        <f>+Trasp!C330</f>
        <v>0</v>
      </c>
      <c r="T328" s="227">
        <f>+Turismo!C330</f>
        <v>0</v>
      </c>
      <c r="V328" s="260">
        <f>+'Gastos R33'!C331</f>
        <v>0</v>
      </c>
      <c r="X328" s="227">
        <f t="shared" si="23"/>
        <v>300000</v>
      </c>
    </row>
    <row r="329" spans="1:24" x14ac:dyDescent="0.2">
      <c r="A329" s="14" t="s">
        <v>750</v>
      </c>
      <c r="B329" s="15" t="s">
        <v>751</v>
      </c>
      <c r="C329" s="421"/>
      <c r="D329" s="421"/>
      <c r="E329" s="294">
        <f t="shared" si="25"/>
        <v>0</v>
      </c>
      <c r="F329" s="307"/>
      <c r="G329" s="308"/>
      <c r="H329" s="308"/>
      <c r="I329" s="308"/>
      <c r="J329" s="308"/>
      <c r="M329" s="260">
        <f t="shared" si="26"/>
        <v>0</v>
      </c>
      <c r="N329" s="204" t="s">
        <v>750</v>
      </c>
      <c r="O329" s="227">
        <f>+Adm!C331</f>
        <v>0</v>
      </c>
      <c r="P329" s="227">
        <f>+PresMpal!C331</f>
        <v>0</v>
      </c>
      <c r="Q329" s="227">
        <f>+'Pro civil'!C331</f>
        <v>0</v>
      </c>
      <c r="R329" s="227">
        <f>+'C social'!C331</f>
        <v>0</v>
      </c>
      <c r="S329" s="227">
        <f>+Trasp!C331</f>
        <v>0</v>
      </c>
      <c r="T329" s="227">
        <f>+Turismo!C331</f>
        <v>0</v>
      </c>
      <c r="V329" s="260">
        <f>+'Gastos R33'!C332</f>
        <v>0</v>
      </c>
      <c r="X329" s="227">
        <f t="shared" si="23"/>
        <v>0</v>
      </c>
    </row>
    <row r="330" spans="1:24" x14ac:dyDescent="0.2">
      <c r="A330" s="14" t="s">
        <v>752</v>
      </c>
      <c r="B330" s="15" t="s">
        <v>753</v>
      </c>
      <c r="C330" s="421">
        <v>410000</v>
      </c>
      <c r="D330" s="421"/>
      <c r="E330" s="294">
        <f t="shared" si="25"/>
        <v>0.48213139329305138</v>
      </c>
      <c r="F330" s="307"/>
      <c r="G330" s="308"/>
      <c r="H330" s="308"/>
      <c r="I330" s="308"/>
      <c r="J330" s="308"/>
      <c r="M330" s="260">
        <f t="shared" si="26"/>
        <v>150000</v>
      </c>
      <c r="N330" s="204" t="s">
        <v>752</v>
      </c>
      <c r="O330" s="227">
        <f>+Adm!C332</f>
        <v>150000</v>
      </c>
      <c r="P330" s="227">
        <f>+PresMpal!C332</f>
        <v>0</v>
      </c>
      <c r="Q330" s="227">
        <f>+'Pro civil'!C332</f>
        <v>0</v>
      </c>
      <c r="R330" s="227">
        <f>+'C social'!C332</f>
        <v>0</v>
      </c>
      <c r="S330" s="227">
        <f>+Trasp!C332</f>
        <v>0</v>
      </c>
      <c r="T330" s="227">
        <f>+Turismo!C332</f>
        <v>0</v>
      </c>
      <c r="V330" s="260">
        <f>+'Gastos R33'!C333</f>
        <v>0</v>
      </c>
      <c r="X330" s="227">
        <f t="shared" si="23"/>
        <v>150000</v>
      </c>
    </row>
    <row r="331" spans="1:24" x14ac:dyDescent="0.2">
      <c r="A331" s="14" t="s">
        <v>754</v>
      </c>
      <c r="B331" s="15" t="s">
        <v>755</v>
      </c>
      <c r="C331" s="421"/>
      <c r="D331" s="426"/>
      <c r="E331" s="294">
        <f t="shared" si="25"/>
        <v>0</v>
      </c>
      <c r="F331" s="307"/>
      <c r="G331" s="308"/>
      <c r="H331" s="308"/>
      <c r="I331" s="308"/>
      <c r="J331" s="308"/>
      <c r="M331" s="260">
        <f t="shared" si="26"/>
        <v>0</v>
      </c>
      <c r="N331" s="204" t="s">
        <v>754</v>
      </c>
      <c r="O331" s="227">
        <f>+Adm!C333</f>
        <v>0</v>
      </c>
      <c r="P331" s="227">
        <f>+PresMpal!C333</f>
        <v>0</v>
      </c>
      <c r="Q331" s="227">
        <f>+'Pro civil'!C333</f>
        <v>0</v>
      </c>
      <c r="R331" s="227">
        <f>+'C social'!C333</f>
        <v>0</v>
      </c>
      <c r="S331" s="227">
        <f>+Trasp!C333</f>
        <v>0</v>
      </c>
      <c r="T331" s="227">
        <f>+Turismo!C333</f>
        <v>0</v>
      </c>
      <c r="V331" s="260">
        <f>+'Gastos R33'!C334</f>
        <v>0</v>
      </c>
      <c r="X331" s="227">
        <f t="shared" si="23"/>
        <v>0</v>
      </c>
    </row>
    <row r="332" spans="1:24" x14ac:dyDescent="0.2">
      <c r="A332" s="14" t="s">
        <v>756</v>
      </c>
      <c r="B332" s="15" t="s">
        <v>757</v>
      </c>
      <c r="C332" s="421">
        <f t="shared" si="24"/>
        <v>50000</v>
      </c>
      <c r="D332" s="421"/>
      <c r="E332" s="294">
        <f t="shared" si="25"/>
        <v>5.8796511377201391E-2</v>
      </c>
      <c r="F332" s="307"/>
      <c r="G332" s="308"/>
      <c r="H332" s="308"/>
      <c r="I332" s="308"/>
      <c r="J332" s="308"/>
      <c r="M332" s="260">
        <f t="shared" si="26"/>
        <v>50000</v>
      </c>
      <c r="N332" s="204" t="s">
        <v>756</v>
      </c>
      <c r="O332" s="227">
        <f>+Adm!C334</f>
        <v>50000</v>
      </c>
      <c r="P332" s="227">
        <f>+PresMpal!C334</f>
        <v>0</v>
      </c>
      <c r="Q332" s="227">
        <f>+'Pro civil'!C334</f>
        <v>0</v>
      </c>
      <c r="R332" s="227">
        <f>+'C social'!C334</f>
        <v>0</v>
      </c>
      <c r="S332" s="227">
        <f>+Trasp!C334</f>
        <v>0</v>
      </c>
      <c r="T332" s="227">
        <f>+Turismo!C334</f>
        <v>0</v>
      </c>
      <c r="V332" s="260">
        <f>+'Gastos R33'!C335</f>
        <v>0</v>
      </c>
      <c r="X332" s="227">
        <f t="shared" si="23"/>
        <v>50000</v>
      </c>
    </row>
    <row r="333" spans="1:24" x14ac:dyDescent="0.2">
      <c r="A333" s="14" t="s">
        <v>758</v>
      </c>
      <c r="B333" s="15" t="s">
        <v>759</v>
      </c>
      <c r="C333" s="421"/>
      <c r="D333" s="421"/>
      <c r="E333" s="294">
        <f t="shared" si="25"/>
        <v>0</v>
      </c>
      <c r="F333" s="307"/>
      <c r="G333" s="308"/>
      <c r="H333" s="308"/>
      <c r="I333" s="308"/>
      <c r="J333" s="308"/>
      <c r="M333" s="260">
        <f t="shared" si="26"/>
        <v>0</v>
      </c>
      <c r="N333" s="204" t="s">
        <v>758</v>
      </c>
      <c r="O333" s="227">
        <f>+Adm!C335</f>
        <v>0</v>
      </c>
      <c r="P333" s="227">
        <f>+PresMpal!C335</f>
        <v>0</v>
      </c>
      <c r="Q333" s="227">
        <f>+'Pro civil'!C335</f>
        <v>0</v>
      </c>
      <c r="R333" s="227">
        <f>+'C social'!C335</f>
        <v>0</v>
      </c>
      <c r="S333" s="227">
        <f>+Trasp!C335</f>
        <v>0</v>
      </c>
      <c r="T333" s="227">
        <f>+Turismo!C335</f>
        <v>0</v>
      </c>
      <c r="V333" s="260">
        <f>+'Gastos R33'!C336</f>
        <v>0</v>
      </c>
      <c r="X333" s="227">
        <f t="shared" si="23"/>
        <v>0</v>
      </c>
    </row>
    <row r="334" spans="1:24" x14ac:dyDescent="0.2">
      <c r="A334" s="14" t="s">
        <v>760</v>
      </c>
      <c r="B334" s="15" t="s">
        <v>761</v>
      </c>
      <c r="C334" s="421">
        <v>345000</v>
      </c>
      <c r="D334" s="427"/>
      <c r="E334" s="294">
        <f t="shared" si="25"/>
        <v>0.4056959285026896</v>
      </c>
      <c r="F334" s="307"/>
      <c r="G334" s="308"/>
      <c r="H334" s="308"/>
      <c r="I334" s="308"/>
      <c r="J334" s="308"/>
      <c r="M334" s="260">
        <f t="shared" si="26"/>
        <v>1345000</v>
      </c>
      <c r="N334" s="204" t="s">
        <v>760</v>
      </c>
      <c r="O334" s="227">
        <f>+Adm!C336</f>
        <v>1345000</v>
      </c>
      <c r="P334" s="227">
        <f>+PresMpal!C336</f>
        <v>0</v>
      </c>
      <c r="Q334" s="227">
        <f>+'Pro civil'!C336</f>
        <v>0</v>
      </c>
      <c r="R334" s="227">
        <f>+'C social'!C336</f>
        <v>0</v>
      </c>
      <c r="S334" s="227">
        <f>+Trasp!C336</f>
        <v>0</v>
      </c>
      <c r="T334" s="227">
        <f>+Turismo!C336</f>
        <v>0</v>
      </c>
      <c r="V334" s="260">
        <f>+'Gastos R33'!C337</f>
        <v>0</v>
      </c>
      <c r="X334" s="227">
        <f t="shared" si="23"/>
        <v>1345000</v>
      </c>
    </row>
    <row r="335" spans="1:24" x14ac:dyDescent="0.2">
      <c r="A335" s="14" t="s">
        <v>762</v>
      </c>
      <c r="B335" s="15" t="s">
        <v>763</v>
      </c>
      <c r="C335" s="421">
        <f t="shared" si="24"/>
        <v>200000</v>
      </c>
      <c r="D335" s="426"/>
      <c r="E335" s="294">
        <f t="shared" si="25"/>
        <v>0.23518604550880556</v>
      </c>
      <c r="F335" s="307"/>
      <c r="G335" s="308"/>
      <c r="H335" s="308"/>
      <c r="I335" s="308"/>
      <c r="J335" s="308"/>
      <c r="M335" s="260">
        <f t="shared" si="26"/>
        <v>200000</v>
      </c>
      <c r="N335" s="204" t="s">
        <v>762</v>
      </c>
      <c r="O335" s="227">
        <f>+Adm!C337</f>
        <v>200000</v>
      </c>
      <c r="P335" s="227">
        <f>+PresMpal!C337</f>
        <v>0</v>
      </c>
      <c r="Q335" s="227">
        <f>+'Pro civil'!C337</f>
        <v>0</v>
      </c>
      <c r="R335" s="227">
        <f>+'C social'!C337</f>
        <v>0</v>
      </c>
      <c r="S335" s="227">
        <f>+Trasp!C337</f>
        <v>0</v>
      </c>
      <c r="T335" s="227">
        <f>+Turismo!C337</f>
        <v>0</v>
      </c>
      <c r="V335" s="260">
        <f>+'Gastos R33'!C338</f>
        <v>0</v>
      </c>
      <c r="X335" s="227">
        <f t="shared" si="23"/>
        <v>200000</v>
      </c>
    </row>
    <row r="336" spans="1:24" x14ac:dyDescent="0.2">
      <c r="A336" s="14" t="s">
        <v>764</v>
      </c>
      <c r="B336" s="15" t="s">
        <v>765</v>
      </c>
      <c r="C336" s="421">
        <v>854000</v>
      </c>
      <c r="D336" s="421"/>
      <c r="E336" s="294">
        <f t="shared" si="25"/>
        <v>1.0042444143225997</v>
      </c>
      <c r="F336" s="307"/>
      <c r="G336" s="308"/>
      <c r="H336" s="308"/>
      <c r="I336" s="308"/>
      <c r="J336" s="308"/>
      <c r="M336" s="260">
        <f t="shared" si="26"/>
        <v>100000</v>
      </c>
      <c r="N336" s="204" t="s">
        <v>764</v>
      </c>
      <c r="O336" s="227">
        <f>+Adm!C338</f>
        <v>100000</v>
      </c>
      <c r="P336" s="227">
        <f>+PresMpal!C338</f>
        <v>0</v>
      </c>
      <c r="Q336" s="227">
        <f>+'Pro civil'!C338</f>
        <v>0</v>
      </c>
      <c r="R336" s="227">
        <f>+'C social'!C338</f>
        <v>0</v>
      </c>
      <c r="S336" s="227">
        <f>+Trasp!C338</f>
        <v>0</v>
      </c>
      <c r="T336" s="227">
        <f>+Turismo!C338</f>
        <v>0</v>
      </c>
      <c r="V336" s="260">
        <f>+'Gastos R33'!C339</f>
        <v>0</v>
      </c>
      <c r="X336" s="227">
        <f t="shared" si="23"/>
        <v>100000</v>
      </c>
    </row>
    <row r="337" spans="1:24" x14ac:dyDescent="0.2">
      <c r="A337" s="14" t="s">
        <v>766</v>
      </c>
      <c r="B337" s="15" t="s">
        <v>767</v>
      </c>
      <c r="C337" s="421"/>
      <c r="D337" s="421"/>
      <c r="E337" s="294">
        <f t="shared" si="25"/>
        <v>0</v>
      </c>
      <c r="F337" s="307"/>
      <c r="G337" s="308"/>
      <c r="H337" s="308"/>
      <c r="I337" s="308"/>
      <c r="J337" s="308"/>
      <c r="M337" s="260">
        <f t="shared" si="26"/>
        <v>0</v>
      </c>
      <c r="N337" s="204" t="s">
        <v>766</v>
      </c>
      <c r="O337" s="227">
        <f>+Adm!C339</f>
        <v>0</v>
      </c>
      <c r="P337" s="227">
        <f>+PresMpal!C339</f>
        <v>0</v>
      </c>
      <c r="Q337" s="227">
        <f>+'Pro civil'!C339</f>
        <v>0</v>
      </c>
      <c r="R337" s="227">
        <f>+'C social'!C339</f>
        <v>0</v>
      </c>
      <c r="S337" s="227">
        <f>+Trasp!C339</f>
        <v>0</v>
      </c>
      <c r="T337" s="227">
        <f>+Turismo!C339</f>
        <v>0</v>
      </c>
      <c r="V337" s="260">
        <f>+'Gastos R33'!C340</f>
        <v>0</v>
      </c>
      <c r="X337" s="227">
        <f t="shared" si="23"/>
        <v>0</v>
      </c>
    </row>
    <row r="338" spans="1:24" x14ac:dyDescent="0.2">
      <c r="A338" s="14" t="s">
        <v>768</v>
      </c>
      <c r="B338" s="15" t="s">
        <v>769</v>
      </c>
      <c r="C338" s="421">
        <f t="shared" si="24"/>
        <v>150000</v>
      </c>
      <c r="D338" s="426"/>
      <c r="E338" s="294">
        <f t="shared" si="25"/>
        <v>0.17638953413160416</v>
      </c>
      <c r="F338" s="307"/>
      <c r="G338" s="308"/>
      <c r="H338" s="308"/>
      <c r="I338" s="308"/>
      <c r="J338" s="308"/>
      <c r="M338" s="260">
        <f t="shared" si="26"/>
        <v>150000</v>
      </c>
      <c r="N338" s="204" t="s">
        <v>768</v>
      </c>
      <c r="O338" s="227">
        <f>+Adm!C340</f>
        <v>150000</v>
      </c>
      <c r="P338" s="227">
        <f>+PresMpal!C340</f>
        <v>0</v>
      </c>
      <c r="Q338" s="227">
        <f>+'Pro civil'!C340</f>
        <v>0</v>
      </c>
      <c r="R338" s="227">
        <f>+'C social'!C340</f>
        <v>0</v>
      </c>
      <c r="S338" s="227">
        <f>+Trasp!C340</f>
        <v>0</v>
      </c>
      <c r="T338" s="227">
        <f>+Turismo!C340</f>
        <v>0</v>
      </c>
      <c r="V338" s="260">
        <f>+'Gastos R33'!C341</f>
        <v>0</v>
      </c>
      <c r="X338" s="227">
        <f t="shared" si="23"/>
        <v>150000</v>
      </c>
    </row>
    <row r="339" spans="1:24" x14ac:dyDescent="0.2">
      <c r="A339" s="14" t="s">
        <v>770</v>
      </c>
      <c r="B339" s="15" t="s">
        <v>771</v>
      </c>
      <c r="C339" s="421">
        <f t="shared" si="24"/>
        <v>0</v>
      </c>
      <c r="D339" s="421"/>
      <c r="E339" s="294">
        <f t="shared" si="25"/>
        <v>0</v>
      </c>
      <c r="F339" s="307"/>
      <c r="G339" s="308"/>
      <c r="H339" s="308"/>
      <c r="I339" s="308"/>
      <c r="J339" s="308"/>
      <c r="M339" s="260">
        <f t="shared" si="26"/>
        <v>0</v>
      </c>
      <c r="N339" s="204" t="s">
        <v>770</v>
      </c>
      <c r="O339" s="227">
        <f>+Adm!C341</f>
        <v>0</v>
      </c>
      <c r="P339" s="227">
        <f>+PresMpal!C341</f>
        <v>0</v>
      </c>
      <c r="Q339" s="227">
        <f>+'Pro civil'!C341</f>
        <v>0</v>
      </c>
      <c r="R339" s="227">
        <f>+'C social'!C341</f>
        <v>0</v>
      </c>
      <c r="S339" s="227">
        <f>+Trasp!C341</f>
        <v>0</v>
      </c>
      <c r="T339" s="227">
        <f>+Turismo!C341</f>
        <v>0</v>
      </c>
      <c r="V339" s="260">
        <f>+'Gastos R33'!C342</f>
        <v>0</v>
      </c>
      <c r="X339" s="227">
        <f t="shared" si="23"/>
        <v>0</v>
      </c>
    </row>
    <row r="340" spans="1:24" x14ac:dyDescent="0.2">
      <c r="A340" s="13" t="s">
        <v>772</v>
      </c>
      <c r="B340" s="25" t="s">
        <v>14</v>
      </c>
      <c r="C340" s="386">
        <f>SUM(C341:C358)</f>
        <v>1559300</v>
      </c>
      <c r="D340" s="425"/>
      <c r="E340" s="317">
        <f t="shared" si="25"/>
        <v>1.8336280038094024</v>
      </c>
      <c r="F340" s="307"/>
      <c r="G340" s="308"/>
      <c r="H340" s="308"/>
      <c r="I340" s="308"/>
      <c r="J340" s="308"/>
      <c r="M340" s="260">
        <f t="shared" si="26"/>
        <v>0</v>
      </c>
      <c r="N340" s="203" t="s">
        <v>772</v>
      </c>
      <c r="O340" s="227">
        <f>+Adm!C342</f>
        <v>0</v>
      </c>
      <c r="P340" s="227">
        <f>+PresMpal!C342</f>
        <v>0</v>
      </c>
      <c r="Q340" s="227">
        <f>+'Pro civil'!C342</f>
        <v>0</v>
      </c>
      <c r="R340" s="227">
        <f>+'C social'!C342</f>
        <v>0</v>
      </c>
      <c r="S340" s="227">
        <f>+Trasp!C342</f>
        <v>0</v>
      </c>
      <c r="T340" s="227">
        <f>+Turismo!C342</f>
        <v>0</v>
      </c>
      <c r="V340" s="260">
        <f>+'Gastos R33'!C343</f>
        <v>0</v>
      </c>
      <c r="X340" s="227">
        <f t="shared" si="23"/>
        <v>0</v>
      </c>
    </row>
    <row r="341" spans="1:24" x14ac:dyDescent="0.2">
      <c r="A341" s="14" t="s">
        <v>773</v>
      </c>
      <c r="B341" s="15" t="s">
        <v>774</v>
      </c>
      <c r="C341" s="421"/>
      <c r="D341" s="421"/>
      <c r="E341" s="294">
        <f t="shared" si="25"/>
        <v>0</v>
      </c>
      <c r="F341" s="307"/>
      <c r="G341" s="308"/>
      <c r="H341" s="308"/>
      <c r="I341" s="308"/>
      <c r="J341" s="308"/>
      <c r="M341" s="260">
        <f t="shared" si="26"/>
        <v>0</v>
      </c>
      <c r="N341" s="204" t="s">
        <v>773</v>
      </c>
      <c r="O341" s="227">
        <f>+Adm!C343</f>
        <v>0</v>
      </c>
      <c r="P341" s="227">
        <f>+PresMpal!C343</f>
        <v>0</v>
      </c>
      <c r="Q341" s="227">
        <f>+'Pro civil'!C343</f>
        <v>0</v>
      </c>
      <c r="R341" s="227">
        <f>+'C social'!C343</f>
        <v>0</v>
      </c>
      <c r="S341" s="227">
        <f>+Trasp!C343</f>
        <v>0</v>
      </c>
      <c r="T341" s="227">
        <f>+Turismo!C343</f>
        <v>0</v>
      </c>
      <c r="V341" s="260">
        <f>+'Gastos R33'!C344</f>
        <v>0</v>
      </c>
      <c r="X341" s="227">
        <f t="shared" si="23"/>
        <v>0</v>
      </c>
    </row>
    <row r="342" spans="1:24" x14ac:dyDescent="0.2">
      <c r="A342" s="14" t="s">
        <v>775</v>
      </c>
      <c r="B342" s="15" t="s">
        <v>776</v>
      </c>
      <c r="C342" s="421">
        <v>370900</v>
      </c>
      <c r="D342" s="421"/>
      <c r="E342" s="294">
        <f t="shared" si="25"/>
        <v>0.43615252139607985</v>
      </c>
      <c r="F342" s="307"/>
      <c r="G342" s="308"/>
      <c r="H342" s="308"/>
      <c r="I342" s="308"/>
      <c r="J342" s="308"/>
      <c r="M342" s="260">
        <f t="shared" si="26"/>
        <v>106000</v>
      </c>
      <c r="N342" s="204" t="s">
        <v>775</v>
      </c>
      <c r="O342" s="227">
        <f>+Adm!C344</f>
        <v>106000</v>
      </c>
      <c r="P342" s="227">
        <f>+PresMpal!C344</f>
        <v>0</v>
      </c>
      <c r="Q342" s="227">
        <f>+'Pro civil'!C344</f>
        <v>0</v>
      </c>
      <c r="R342" s="227">
        <f>+'C social'!C344</f>
        <v>0</v>
      </c>
      <c r="S342" s="227">
        <f>+Trasp!C344</f>
        <v>0</v>
      </c>
      <c r="T342" s="227">
        <f>+Turismo!C344</f>
        <v>0</v>
      </c>
      <c r="V342" s="260">
        <f>+'Gastos R33'!C345</f>
        <v>0</v>
      </c>
      <c r="X342" s="227">
        <f t="shared" si="23"/>
        <v>106000</v>
      </c>
    </row>
    <row r="343" spans="1:24" x14ac:dyDescent="0.2">
      <c r="A343" s="14" t="s">
        <v>777</v>
      </c>
      <c r="B343" s="15" t="s">
        <v>778</v>
      </c>
      <c r="C343" s="421"/>
      <c r="D343" s="421"/>
      <c r="E343" s="294">
        <f t="shared" si="25"/>
        <v>0</v>
      </c>
      <c r="F343" s="307"/>
      <c r="G343" s="308"/>
      <c r="H343" s="308"/>
      <c r="I343" s="308"/>
      <c r="J343" s="308"/>
      <c r="M343" s="260">
        <f t="shared" si="26"/>
        <v>0</v>
      </c>
      <c r="N343" s="204" t="s">
        <v>777</v>
      </c>
      <c r="O343" s="227">
        <f>+Adm!C345</f>
        <v>0</v>
      </c>
      <c r="P343" s="227">
        <f>+PresMpal!C345</f>
        <v>0</v>
      </c>
      <c r="Q343" s="227">
        <f>+'Pro civil'!C345</f>
        <v>0</v>
      </c>
      <c r="R343" s="227">
        <f>+'C social'!C345</f>
        <v>0</v>
      </c>
      <c r="S343" s="227">
        <f>+Trasp!C345</f>
        <v>0</v>
      </c>
      <c r="T343" s="227">
        <f>+Turismo!C345</f>
        <v>0</v>
      </c>
      <c r="V343" s="260">
        <f>+'Gastos R33'!C346</f>
        <v>0</v>
      </c>
      <c r="X343" s="227">
        <f t="shared" si="23"/>
        <v>0</v>
      </c>
    </row>
    <row r="344" spans="1:24" x14ac:dyDescent="0.2">
      <c r="A344" s="14" t="s">
        <v>779</v>
      </c>
      <c r="B344" s="15" t="s">
        <v>780</v>
      </c>
      <c r="C344" s="421">
        <f t="shared" si="24"/>
        <v>200000</v>
      </c>
      <c r="D344" s="421"/>
      <c r="E344" s="294">
        <f t="shared" si="25"/>
        <v>0.23518604550880556</v>
      </c>
      <c r="F344" s="307"/>
      <c r="G344" s="308"/>
      <c r="H344" s="308"/>
      <c r="I344" s="308"/>
      <c r="J344" s="308"/>
      <c r="M344" s="260">
        <f t="shared" si="26"/>
        <v>200000</v>
      </c>
      <c r="N344" s="204" t="s">
        <v>779</v>
      </c>
      <c r="O344" s="227">
        <f>+Adm!C346</f>
        <v>200000</v>
      </c>
      <c r="P344" s="227">
        <f>+PresMpal!C346</f>
        <v>0</v>
      </c>
      <c r="Q344" s="227">
        <f>+'Pro civil'!C346</f>
        <v>0</v>
      </c>
      <c r="R344" s="227">
        <f>+'C social'!C346</f>
        <v>0</v>
      </c>
      <c r="S344" s="227">
        <f>+Trasp!C346</f>
        <v>0</v>
      </c>
      <c r="T344" s="227">
        <f>+Turismo!C346</f>
        <v>0</v>
      </c>
      <c r="V344" s="260">
        <f>+'Gastos R33'!C347</f>
        <v>0</v>
      </c>
      <c r="X344" s="227">
        <f t="shared" si="23"/>
        <v>200000</v>
      </c>
    </row>
    <row r="345" spans="1:24" x14ac:dyDescent="0.2">
      <c r="A345" s="14" t="s">
        <v>781</v>
      </c>
      <c r="B345" s="15" t="s">
        <v>782</v>
      </c>
      <c r="C345" s="421">
        <f t="shared" si="24"/>
        <v>613000</v>
      </c>
      <c r="D345" s="421"/>
      <c r="E345" s="294">
        <f t="shared" si="25"/>
        <v>0.72084522948448904</v>
      </c>
      <c r="F345" s="307"/>
      <c r="G345" s="308"/>
      <c r="H345" s="308"/>
      <c r="I345" s="308"/>
      <c r="J345" s="308"/>
      <c r="M345" s="260">
        <f t="shared" si="26"/>
        <v>613000</v>
      </c>
      <c r="N345" s="204" t="s">
        <v>781</v>
      </c>
      <c r="O345" s="227">
        <f>+Adm!C347</f>
        <v>613000</v>
      </c>
      <c r="P345" s="227">
        <f>+PresMpal!C347</f>
        <v>0</v>
      </c>
      <c r="Q345" s="227">
        <f>+'Pro civil'!C347</f>
        <v>0</v>
      </c>
      <c r="R345" s="227">
        <f>+'C social'!C347</f>
        <v>0</v>
      </c>
      <c r="S345" s="227">
        <f>+Trasp!C347</f>
        <v>0</v>
      </c>
      <c r="T345" s="227">
        <f>+Turismo!C347</f>
        <v>0</v>
      </c>
      <c r="V345" s="260">
        <f>+'Gastos R33'!C348</f>
        <v>0</v>
      </c>
      <c r="X345" s="227">
        <f t="shared" si="23"/>
        <v>613000</v>
      </c>
    </row>
    <row r="346" spans="1:24" x14ac:dyDescent="0.2">
      <c r="A346" s="14" t="s">
        <v>783</v>
      </c>
      <c r="B346" s="15" t="s">
        <v>784</v>
      </c>
      <c r="C346" s="421">
        <f t="shared" si="24"/>
        <v>0</v>
      </c>
      <c r="D346" s="421"/>
      <c r="E346" s="294">
        <f t="shared" si="25"/>
        <v>0</v>
      </c>
      <c r="F346" s="307"/>
      <c r="G346" s="308"/>
      <c r="H346" s="308"/>
      <c r="I346" s="308"/>
      <c r="J346" s="308"/>
      <c r="M346" s="260">
        <f t="shared" si="26"/>
        <v>0</v>
      </c>
      <c r="N346" s="204" t="s">
        <v>783</v>
      </c>
      <c r="O346" s="227">
        <f>+Adm!C348</f>
        <v>0</v>
      </c>
      <c r="P346" s="227">
        <f>+PresMpal!C348</f>
        <v>0</v>
      </c>
      <c r="Q346" s="227">
        <f>+'Pro civil'!C348</f>
        <v>0</v>
      </c>
      <c r="R346" s="227">
        <f>+'C social'!C348</f>
        <v>0</v>
      </c>
      <c r="S346" s="227">
        <f>+Trasp!C348</f>
        <v>0</v>
      </c>
      <c r="T346" s="227">
        <f>+Turismo!C348</f>
        <v>0</v>
      </c>
      <c r="V346" s="260">
        <f>+'Gastos R33'!C349</f>
        <v>0</v>
      </c>
      <c r="X346" s="227">
        <f t="shared" si="23"/>
        <v>0</v>
      </c>
    </row>
    <row r="347" spans="1:24" x14ac:dyDescent="0.2">
      <c r="A347" s="14" t="s">
        <v>785</v>
      </c>
      <c r="B347" s="15" t="s">
        <v>786</v>
      </c>
      <c r="C347" s="421">
        <f t="shared" si="24"/>
        <v>0</v>
      </c>
      <c r="D347" s="421"/>
      <c r="E347" s="294">
        <f t="shared" si="25"/>
        <v>0</v>
      </c>
      <c r="F347" s="307"/>
      <c r="G347" s="308"/>
      <c r="H347" s="308"/>
      <c r="I347" s="308"/>
      <c r="J347" s="308"/>
      <c r="M347" s="260">
        <f t="shared" si="26"/>
        <v>0</v>
      </c>
      <c r="N347" s="204" t="s">
        <v>785</v>
      </c>
      <c r="O347" s="227">
        <f>+Adm!C349</f>
        <v>0</v>
      </c>
      <c r="P347" s="227">
        <f>+PresMpal!C349</f>
        <v>0</v>
      </c>
      <c r="Q347" s="227">
        <f>+'Pro civil'!C349</f>
        <v>0</v>
      </c>
      <c r="R347" s="227">
        <f>+'C social'!C349</f>
        <v>0</v>
      </c>
      <c r="S347" s="227">
        <f>+Trasp!C349</f>
        <v>0</v>
      </c>
      <c r="T347" s="227">
        <f>+Turismo!C349</f>
        <v>0</v>
      </c>
      <c r="V347" s="260">
        <f>+'Gastos R33'!C350</f>
        <v>0</v>
      </c>
      <c r="X347" s="227">
        <f t="shared" si="23"/>
        <v>0</v>
      </c>
    </row>
    <row r="348" spans="1:24" x14ac:dyDescent="0.2">
      <c r="A348" s="14" t="s">
        <v>787</v>
      </c>
      <c r="B348" s="15" t="s">
        <v>788</v>
      </c>
      <c r="C348" s="421">
        <v>25400</v>
      </c>
      <c r="D348" s="426"/>
      <c r="E348" s="294">
        <f t="shared" ref="E348:E357" si="27">+C348/$D$559*100</f>
        <v>2.9868627779618302E-2</v>
      </c>
      <c r="F348" s="307"/>
      <c r="G348" s="308"/>
      <c r="H348" s="308"/>
      <c r="I348" s="308"/>
      <c r="J348" s="308"/>
      <c r="M348" s="260">
        <f t="shared" si="26"/>
        <v>10000</v>
      </c>
      <c r="N348" s="204" t="s">
        <v>787</v>
      </c>
      <c r="O348" s="227">
        <f>+Adm!C350</f>
        <v>10000</v>
      </c>
      <c r="P348" s="227">
        <f>+PresMpal!C350</f>
        <v>0</v>
      </c>
      <c r="Q348" s="227">
        <f>+'Pro civil'!C350</f>
        <v>0</v>
      </c>
      <c r="R348" s="227">
        <f>+'C social'!C350</f>
        <v>0</v>
      </c>
      <c r="S348" s="227">
        <f>+Trasp!C350</f>
        <v>0</v>
      </c>
      <c r="T348" s="227">
        <f>+Turismo!C350</f>
        <v>0</v>
      </c>
      <c r="V348" s="260">
        <f>+'Gastos R33'!C351</f>
        <v>0</v>
      </c>
      <c r="X348" s="227">
        <f t="shared" si="23"/>
        <v>10000</v>
      </c>
    </row>
    <row r="349" spans="1:24" x14ac:dyDescent="0.2">
      <c r="A349" s="14" t="s">
        <v>793</v>
      </c>
      <c r="B349" s="15" t="s">
        <v>794</v>
      </c>
      <c r="C349" s="421"/>
      <c r="D349" s="421"/>
      <c r="E349" s="294">
        <f t="shared" si="27"/>
        <v>0</v>
      </c>
      <c r="F349" s="307"/>
      <c r="G349" s="308"/>
      <c r="H349" s="308"/>
      <c r="I349" s="308"/>
      <c r="J349" s="308"/>
      <c r="M349" s="260">
        <f t="shared" si="26"/>
        <v>0</v>
      </c>
      <c r="N349" s="204" t="s">
        <v>793</v>
      </c>
      <c r="O349" s="227">
        <f>+Adm!C351</f>
        <v>0</v>
      </c>
      <c r="P349" s="227">
        <f>+PresMpal!C351</f>
        <v>0</v>
      </c>
      <c r="Q349" s="227">
        <f>+'Pro civil'!C351</f>
        <v>0</v>
      </c>
      <c r="R349" s="227">
        <f>+'C social'!C351</f>
        <v>0</v>
      </c>
      <c r="S349" s="227">
        <f>+Trasp!C351</f>
        <v>0</v>
      </c>
      <c r="T349" s="227">
        <f>+Turismo!C351</f>
        <v>0</v>
      </c>
      <c r="V349" s="260">
        <f>+'Gastos R33'!C352</f>
        <v>0</v>
      </c>
      <c r="X349" s="227">
        <f t="shared" si="23"/>
        <v>0</v>
      </c>
    </row>
    <row r="350" spans="1:24" x14ac:dyDescent="0.2">
      <c r="A350" s="14" t="s">
        <v>795</v>
      </c>
      <c r="B350" s="15" t="s">
        <v>796</v>
      </c>
      <c r="C350" s="421">
        <f t="shared" si="24"/>
        <v>0</v>
      </c>
      <c r="D350" s="421"/>
      <c r="E350" s="294">
        <f t="shared" si="27"/>
        <v>0</v>
      </c>
      <c r="F350" s="307"/>
      <c r="G350" s="308"/>
      <c r="H350" s="308"/>
      <c r="I350" s="308"/>
      <c r="J350" s="308"/>
      <c r="M350" s="260">
        <f t="shared" si="26"/>
        <v>0</v>
      </c>
      <c r="N350" s="204" t="s">
        <v>795</v>
      </c>
      <c r="O350" s="227">
        <f>+Adm!C352</f>
        <v>0</v>
      </c>
      <c r="P350" s="227">
        <f>+PresMpal!C352</f>
        <v>0</v>
      </c>
      <c r="Q350" s="227">
        <f>+'Pro civil'!C352</f>
        <v>0</v>
      </c>
      <c r="R350" s="227">
        <f>+'C social'!C352</f>
        <v>0</v>
      </c>
      <c r="S350" s="227">
        <f>+Trasp!C352</f>
        <v>0</v>
      </c>
      <c r="T350" s="227">
        <f>+Turismo!C352</f>
        <v>0</v>
      </c>
      <c r="V350" s="260">
        <f>+'Gastos R33'!C353</f>
        <v>0</v>
      </c>
      <c r="X350" s="227">
        <f t="shared" si="23"/>
        <v>0</v>
      </c>
    </row>
    <row r="351" spans="1:24" x14ac:dyDescent="0.2">
      <c r="A351" s="14" t="s">
        <v>797</v>
      </c>
      <c r="B351" s="15" t="s">
        <v>798</v>
      </c>
      <c r="C351" s="421"/>
      <c r="D351" s="421"/>
      <c r="E351" s="294">
        <f t="shared" si="27"/>
        <v>0</v>
      </c>
      <c r="F351" s="307"/>
      <c r="G351" s="308"/>
      <c r="H351" s="308"/>
      <c r="I351" s="308"/>
      <c r="J351" s="308"/>
      <c r="M351" s="260">
        <f t="shared" si="26"/>
        <v>0</v>
      </c>
      <c r="N351" s="204" t="s">
        <v>797</v>
      </c>
      <c r="O351" s="227">
        <f>+Adm!C353</f>
        <v>0</v>
      </c>
      <c r="P351" s="227">
        <f>+PresMpal!C353</f>
        <v>0</v>
      </c>
      <c r="Q351" s="227">
        <f>+'Pro civil'!C353</f>
        <v>0</v>
      </c>
      <c r="R351" s="227">
        <f>+'C social'!C353</f>
        <v>0</v>
      </c>
      <c r="S351" s="227">
        <f>+Trasp!C353</f>
        <v>0</v>
      </c>
      <c r="T351" s="227">
        <f>+Turismo!C353</f>
        <v>0</v>
      </c>
      <c r="V351" s="260">
        <f>+'Gastos R33'!C354</f>
        <v>0</v>
      </c>
      <c r="X351" s="227">
        <f t="shared" si="23"/>
        <v>0</v>
      </c>
    </row>
    <row r="352" spans="1:24" x14ac:dyDescent="0.2">
      <c r="A352" s="14" t="s">
        <v>799</v>
      </c>
      <c r="B352" s="15" t="s">
        <v>800</v>
      </c>
      <c r="C352" s="421">
        <f t="shared" si="24"/>
        <v>350000</v>
      </c>
      <c r="D352" s="421"/>
      <c r="E352" s="294">
        <f t="shared" si="27"/>
        <v>0.41157557964040969</v>
      </c>
      <c r="F352" s="307"/>
      <c r="G352" s="308"/>
      <c r="H352" s="308"/>
      <c r="I352" s="308"/>
      <c r="J352" s="308"/>
      <c r="M352" s="260">
        <f t="shared" si="26"/>
        <v>350000</v>
      </c>
      <c r="N352" s="204" t="s">
        <v>799</v>
      </c>
      <c r="O352" s="227">
        <f>+Adm!C354</f>
        <v>350000</v>
      </c>
      <c r="P352" s="227">
        <f>+PresMpal!C354</f>
        <v>0</v>
      </c>
      <c r="Q352" s="227">
        <f>+'Pro civil'!C354</f>
        <v>0</v>
      </c>
      <c r="R352" s="227">
        <f>+'C social'!C354</f>
        <v>0</v>
      </c>
      <c r="S352" s="227">
        <f>+Trasp!C354</f>
        <v>0</v>
      </c>
      <c r="T352" s="227">
        <f>+Turismo!C354</f>
        <v>0</v>
      </c>
      <c r="V352" s="260">
        <f>+'Gastos R33'!C355</f>
        <v>0</v>
      </c>
      <c r="X352" s="227">
        <f t="shared" si="23"/>
        <v>350000</v>
      </c>
    </row>
    <row r="353" spans="1:24" x14ac:dyDescent="0.2">
      <c r="A353" s="14" t="s">
        <v>801</v>
      </c>
      <c r="B353" s="15" t="s">
        <v>802</v>
      </c>
      <c r="C353" s="421"/>
      <c r="D353" s="421"/>
      <c r="E353" s="294">
        <f t="shared" si="27"/>
        <v>0</v>
      </c>
      <c r="F353" s="307"/>
      <c r="G353" s="308"/>
      <c r="H353" s="308"/>
      <c r="I353" s="308"/>
      <c r="J353" s="308"/>
      <c r="M353" s="260">
        <f t="shared" si="26"/>
        <v>0</v>
      </c>
      <c r="N353" s="204" t="s">
        <v>801</v>
      </c>
      <c r="O353" s="227">
        <f>+Adm!C355</f>
        <v>0</v>
      </c>
      <c r="P353" s="227">
        <f>+PresMpal!C355</f>
        <v>0</v>
      </c>
      <c r="Q353" s="227">
        <f>+'Pro civil'!C355</f>
        <v>0</v>
      </c>
      <c r="R353" s="227">
        <f>+'C social'!C355</f>
        <v>0</v>
      </c>
      <c r="S353" s="227">
        <f>+Trasp!C355</f>
        <v>0</v>
      </c>
      <c r="T353" s="227">
        <f>+Turismo!C355</f>
        <v>0</v>
      </c>
      <c r="V353" s="260">
        <f>+'Gastos R33'!C356</f>
        <v>0</v>
      </c>
      <c r="X353" s="227">
        <f t="shared" si="23"/>
        <v>0</v>
      </c>
    </row>
    <row r="354" spans="1:24" x14ac:dyDescent="0.2">
      <c r="A354" s="14" t="s">
        <v>803</v>
      </c>
      <c r="B354" s="15" t="s">
        <v>804</v>
      </c>
      <c r="C354" s="421">
        <v>0</v>
      </c>
      <c r="D354" s="421"/>
      <c r="E354" s="294">
        <f t="shared" si="27"/>
        <v>0</v>
      </c>
      <c r="F354" s="307"/>
      <c r="G354" s="308"/>
      <c r="H354" s="308"/>
      <c r="I354" s="308"/>
      <c r="J354" s="308"/>
      <c r="M354" s="260">
        <f t="shared" si="26"/>
        <v>350000</v>
      </c>
      <c r="N354" s="204" t="s">
        <v>803</v>
      </c>
      <c r="O354" s="227">
        <f>+Adm!C356</f>
        <v>350000</v>
      </c>
      <c r="P354" s="227">
        <f>+PresMpal!C356</f>
        <v>0</v>
      </c>
      <c r="Q354" s="227">
        <f>+'Pro civil'!C356</f>
        <v>0</v>
      </c>
      <c r="R354" s="227">
        <f>+'C social'!C356</f>
        <v>0</v>
      </c>
      <c r="S354" s="227">
        <f>+Trasp!C356</f>
        <v>0</v>
      </c>
      <c r="T354" s="227">
        <f>+Turismo!C356</f>
        <v>0</v>
      </c>
      <c r="V354" s="260">
        <f>+'Gastos R33'!C357</f>
        <v>0</v>
      </c>
      <c r="X354" s="227">
        <f t="shared" si="23"/>
        <v>350000</v>
      </c>
    </row>
    <row r="355" spans="1:24" x14ac:dyDescent="0.2">
      <c r="A355" s="14" t="s">
        <v>809</v>
      </c>
      <c r="B355" s="15" t="s">
        <v>14</v>
      </c>
      <c r="C355" s="421"/>
      <c r="D355" s="426"/>
      <c r="E355" s="294">
        <f t="shared" si="27"/>
        <v>0</v>
      </c>
      <c r="F355" s="307"/>
      <c r="G355" s="308"/>
      <c r="H355" s="308"/>
      <c r="I355" s="308"/>
      <c r="J355" s="308"/>
      <c r="M355" s="260">
        <f t="shared" si="26"/>
        <v>0</v>
      </c>
      <c r="N355" s="204" t="s">
        <v>809</v>
      </c>
      <c r="O355" s="227">
        <f>+Adm!C357</f>
        <v>0</v>
      </c>
      <c r="P355" s="227">
        <f>+PresMpal!C357</f>
        <v>0</v>
      </c>
      <c r="Q355" s="227">
        <f>+'Pro civil'!C357</f>
        <v>0</v>
      </c>
      <c r="R355" s="227">
        <f>+'C social'!C357</f>
        <v>0</v>
      </c>
      <c r="S355" s="227">
        <f>+Trasp!C357</f>
        <v>0</v>
      </c>
      <c r="T355" s="227">
        <f>+Turismo!C357</f>
        <v>0</v>
      </c>
      <c r="V355" s="260">
        <f>+'Gastos R33'!C358</f>
        <v>0</v>
      </c>
      <c r="X355" s="227">
        <f t="shared" si="23"/>
        <v>0</v>
      </c>
    </row>
    <row r="356" spans="1:24" x14ac:dyDescent="0.2">
      <c r="A356" s="14" t="s">
        <v>810</v>
      </c>
      <c r="B356" s="15" t="s">
        <v>811</v>
      </c>
      <c r="C356" s="421">
        <f t="shared" si="24"/>
        <v>0</v>
      </c>
      <c r="D356" s="421"/>
      <c r="E356" s="294">
        <f t="shared" si="27"/>
        <v>0</v>
      </c>
      <c r="F356" s="307"/>
      <c r="G356" s="308"/>
      <c r="H356" s="308"/>
      <c r="I356" s="308"/>
      <c r="J356" s="308"/>
      <c r="M356" s="260">
        <f t="shared" si="26"/>
        <v>0</v>
      </c>
      <c r="N356" s="204" t="s">
        <v>810</v>
      </c>
      <c r="O356" s="227">
        <f>+Adm!C358</f>
        <v>0</v>
      </c>
      <c r="P356" s="227">
        <f>+PresMpal!C358</f>
        <v>0</v>
      </c>
      <c r="Q356" s="227">
        <f>+'Pro civil'!C358</f>
        <v>0</v>
      </c>
      <c r="R356" s="227">
        <f>+'C social'!C358</f>
        <v>0</v>
      </c>
      <c r="S356" s="227">
        <f>+Trasp!C358</f>
        <v>0</v>
      </c>
      <c r="T356" s="227">
        <f>+Turismo!C358</f>
        <v>0</v>
      </c>
      <c r="V356" s="260">
        <f>+'Gastos R33'!C359</f>
        <v>0</v>
      </c>
      <c r="X356" s="227">
        <f t="shared" si="23"/>
        <v>0</v>
      </c>
    </row>
    <row r="357" spans="1:24" x14ac:dyDescent="0.2">
      <c r="A357" s="14" t="s">
        <v>812</v>
      </c>
      <c r="B357" s="15" t="s">
        <v>813</v>
      </c>
      <c r="C357" s="421">
        <f t="shared" si="24"/>
        <v>0</v>
      </c>
      <c r="D357" s="421"/>
      <c r="E357" s="294">
        <f t="shared" si="27"/>
        <v>0</v>
      </c>
      <c r="F357" s="307"/>
      <c r="G357" s="308"/>
      <c r="H357" s="308"/>
      <c r="I357" s="308"/>
      <c r="J357" s="308"/>
      <c r="M357" s="260">
        <f t="shared" si="26"/>
        <v>0</v>
      </c>
      <c r="N357" s="204" t="s">
        <v>812</v>
      </c>
      <c r="O357" s="227">
        <f>+Adm!C359</f>
        <v>0</v>
      </c>
      <c r="P357" s="227">
        <f>+PresMpal!C359</f>
        <v>0</v>
      </c>
      <c r="Q357" s="227">
        <f>+'Pro civil'!C359</f>
        <v>0</v>
      </c>
      <c r="R357" s="227">
        <f>+'C social'!C359</f>
        <v>0</v>
      </c>
      <c r="S357" s="227">
        <f>+Trasp!C359</f>
        <v>0</v>
      </c>
      <c r="T357" s="227">
        <f>+Turismo!C359</f>
        <v>0</v>
      </c>
      <c r="V357" s="260">
        <f>+'Gastos R33'!C360</f>
        <v>0</v>
      </c>
      <c r="X357" s="227">
        <f t="shared" si="23"/>
        <v>0</v>
      </c>
    </row>
    <row r="358" spans="1:24" x14ac:dyDescent="0.2">
      <c r="A358" s="132" t="s">
        <v>814</v>
      </c>
      <c r="B358" s="133" t="s">
        <v>15</v>
      </c>
      <c r="C358" s="391"/>
      <c r="D358" s="428">
        <f>+C359+C365+C382</f>
        <v>2525000</v>
      </c>
      <c r="E358" s="316">
        <f>+D358/$D$559*100</f>
        <v>2.9692238245486702</v>
      </c>
      <c r="F358" s="307"/>
      <c r="G358" s="308"/>
      <c r="H358" s="308"/>
      <c r="I358" s="308"/>
      <c r="J358" s="308"/>
      <c r="M358" s="260">
        <f t="shared" si="26"/>
        <v>0</v>
      </c>
      <c r="N358" s="206" t="s">
        <v>814</v>
      </c>
      <c r="O358" s="227">
        <f>+Adm!C360</f>
        <v>0</v>
      </c>
      <c r="P358" s="227">
        <f>+PresMpal!C360</f>
        <v>0</v>
      </c>
      <c r="Q358" s="227">
        <f>+'Pro civil'!C360</f>
        <v>0</v>
      </c>
      <c r="R358" s="227">
        <f>+'C social'!C360</f>
        <v>0</v>
      </c>
      <c r="S358" s="227">
        <f>+Trasp!C360</f>
        <v>0</v>
      </c>
      <c r="T358" s="227">
        <f>+Turismo!C360</f>
        <v>0</v>
      </c>
      <c r="V358" s="260">
        <f>+'Gastos R33'!C361</f>
        <v>0</v>
      </c>
      <c r="X358" s="227">
        <f t="shared" si="23"/>
        <v>0</v>
      </c>
    </row>
    <row r="359" spans="1:24" x14ac:dyDescent="0.2">
      <c r="A359" s="129" t="s">
        <v>815</v>
      </c>
      <c r="B359" s="135" t="s">
        <v>816</v>
      </c>
      <c r="C359" s="386">
        <f>SUM(C360:C364)</f>
        <v>0</v>
      </c>
      <c r="D359" s="425"/>
      <c r="E359" s="317">
        <v>0</v>
      </c>
      <c r="F359" s="307"/>
      <c r="G359" s="308"/>
      <c r="H359" s="308"/>
      <c r="I359" s="308"/>
      <c r="J359" s="308"/>
      <c r="M359" s="260">
        <f t="shared" si="26"/>
        <v>0</v>
      </c>
      <c r="N359" s="203" t="s">
        <v>815</v>
      </c>
      <c r="O359" s="227">
        <f>+Adm!C361</f>
        <v>0</v>
      </c>
      <c r="P359" s="227">
        <f>+PresMpal!C361</f>
        <v>0</v>
      </c>
      <c r="Q359" s="227">
        <f>+'Pro civil'!C361</f>
        <v>0</v>
      </c>
      <c r="R359" s="227">
        <f>+'C social'!C361</f>
        <v>0</v>
      </c>
      <c r="S359" s="227">
        <f>+Trasp!C361</f>
        <v>0</v>
      </c>
      <c r="T359" s="227">
        <f>+Turismo!C361</f>
        <v>0</v>
      </c>
      <c r="V359" s="260">
        <f>+'Gastos R33'!C362</f>
        <v>0</v>
      </c>
      <c r="X359" s="227">
        <f t="shared" si="23"/>
        <v>0</v>
      </c>
    </row>
    <row r="360" spans="1:24" x14ac:dyDescent="0.2">
      <c r="A360" s="130" t="s">
        <v>831</v>
      </c>
      <c r="B360" s="131" t="s">
        <v>832</v>
      </c>
      <c r="C360" s="421"/>
      <c r="D360" s="421"/>
      <c r="E360" s="294">
        <f t="shared" ref="E360:E386" si="28">+C360/$D$559*100</f>
        <v>0</v>
      </c>
      <c r="F360" s="307"/>
      <c r="G360" s="308"/>
      <c r="H360" s="308"/>
      <c r="I360" s="308"/>
      <c r="J360" s="308"/>
      <c r="M360" s="260">
        <f t="shared" si="26"/>
        <v>0</v>
      </c>
      <c r="N360" s="204" t="s">
        <v>831</v>
      </c>
      <c r="O360" s="227">
        <f>+Adm!C362</f>
        <v>0</v>
      </c>
      <c r="P360" s="227">
        <f>+PresMpal!C362</f>
        <v>0</v>
      </c>
      <c r="Q360" s="227">
        <f>+'Pro civil'!C362</f>
        <v>0</v>
      </c>
      <c r="R360" s="227">
        <f>+'C social'!C362</f>
        <v>0</v>
      </c>
      <c r="S360" s="227">
        <f>+Trasp!C362</f>
        <v>0</v>
      </c>
      <c r="T360" s="227">
        <f>+Turismo!C362</f>
        <v>0</v>
      </c>
      <c r="V360" s="260">
        <f>+'Gastos R33'!C363</f>
        <v>0</v>
      </c>
      <c r="X360" s="227">
        <f t="shared" ref="X360:X422" si="29">+O360-P360-Q360-R360-S360-T360</f>
        <v>0</v>
      </c>
    </row>
    <row r="361" spans="1:24" x14ac:dyDescent="0.2">
      <c r="A361" s="130" t="s">
        <v>833</v>
      </c>
      <c r="B361" s="131" t="s">
        <v>834</v>
      </c>
      <c r="C361" s="421">
        <f>+Ayudas!C29</f>
        <v>0</v>
      </c>
      <c r="D361" s="421"/>
      <c r="E361" s="294">
        <f t="shared" si="28"/>
        <v>0</v>
      </c>
      <c r="F361" s="307"/>
      <c r="G361" s="308"/>
      <c r="H361" s="308"/>
      <c r="I361" s="308"/>
      <c r="J361" s="308"/>
      <c r="M361" s="260">
        <f t="shared" si="26"/>
        <v>0</v>
      </c>
      <c r="N361" s="204" t="s">
        <v>833</v>
      </c>
      <c r="O361" s="227">
        <f>+Adm!C363</f>
        <v>0</v>
      </c>
      <c r="P361" s="227">
        <f>+PresMpal!C363</f>
        <v>0</v>
      </c>
      <c r="Q361" s="227">
        <f>+'Pro civil'!C363</f>
        <v>0</v>
      </c>
      <c r="R361" s="227">
        <f>+'C social'!C363</f>
        <v>0</v>
      </c>
      <c r="S361" s="227">
        <f>+Trasp!C363</f>
        <v>0</v>
      </c>
      <c r="T361" s="227">
        <f>+Turismo!C363</f>
        <v>0</v>
      </c>
      <c r="V361" s="260">
        <f>+'Gastos R33'!C364</f>
        <v>0</v>
      </c>
      <c r="X361" s="227">
        <f t="shared" si="29"/>
        <v>0</v>
      </c>
    </row>
    <row r="362" spans="1:24" ht="23.6" x14ac:dyDescent="0.2">
      <c r="A362" s="130" t="s">
        <v>835</v>
      </c>
      <c r="B362" s="131" t="s">
        <v>836</v>
      </c>
      <c r="C362" s="421"/>
      <c r="D362" s="421"/>
      <c r="E362" s="294">
        <f t="shared" si="28"/>
        <v>0</v>
      </c>
      <c r="F362" s="307"/>
      <c r="G362" s="308"/>
      <c r="H362" s="308"/>
      <c r="I362" s="308"/>
      <c r="J362" s="308"/>
      <c r="M362" s="260">
        <f t="shared" si="26"/>
        <v>0</v>
      </c>
      <c r="N362" s="204" t="s">
        <v>835</v>
      </c>
      <c r="O362" s="227">
        <f>+Adm!C364</f>
        <v>0</v>
      </c>
      <c r="P362" s="227">
        <f>+PresMpal!C364</f>
        <v>0</v>
      </c>
      <c r="Q362" s="227">
        <f>+'Pro civil'!C364</f>
        <v>0</v>
      </c>
      <c r="R362" s="227">
        <f>+'C social'!C364</f>
        <v>0</v>
      </c>
      <c r="S362" s="227">
        <f>+Trasp!C364</f>
        <v>0</v>
      </c>
      <c r="T362" s="227">
        <f>+Turismo!C364</f>
        <v>0</v>
      </c>
      <c r="V362" s="260">
        <f>+'Gastos R33'!C365</f>
        <v>0</v>
      </c>
      <c r="X362" s="227">
        <f t="shared" si="29"/>
        <v>0</v>
      </c>
    </row>
    <row r="363" spans="1:24" ht="23.6" x14ac:dyDescent="0.2">
      <c r="A363" s="130" t="s">
        <v>837</v>
      </c>
      <c r="B363" s="131" t="s">
        <v>838</v>
      </c>
      <c r="C363" s="421">
        <f>+Ayudas!C31</f>
        <v>0</v>
      </c>
      <c r="D363" s="421"/>
      <c r="E363" s="294">
        <f t="shared" si="28"/>
        <v>0</v>
      </c>
      <c r="F363" s="307"/>
      <c r="G363" s="308"/>
      <c r="H363" s="308"/>
      <c r="I363" s="308"/>
      <c r="J363" s="308"/>
      <c r="M363" s="260">
        <f t="shared" si="26"/>
        <v>0</v>
      </c>
      <c r="N363" s="204" t="s">
        <v>837</v>
      </c>
      <c r="O363" s="227">
        <f>+Adm!C365</f>
        <v>0</v>
      </c>
      <c r="P363" s="227">
        <f>+PresMpal!C365</f>
        <v>0</v>
      </c>
      <c r="Q363" s="227">
        <f>+'Pro civil'!C365</f>
        <v>0</v>
      </c>
      <c r="R363" s="227">
        <f>+'C social'!C365</f>
        <v>0</v>
      </c>
      <c r="S363" s="227">
        <f>+Trasp!C365</f>
        <v>0</v>
      </c>
      <c r="T363" s="227">
        <f>+Turismo!C365</f>
        <v>0</v>
      </c>
      <c r="V363" s="260">
        <f>+'Gastos R33'!C366</f>
        <v>0</v>
      </c>
      <c r="X363" s="227">
        <f t="shared" si="29"/>
        <v>0</v>
      </c>
    </row>
    <row r="364" spans="1:24" x14ac:dyDescent="0.2">
      <c r="A364" s="130" t="s">
        <v>839</v>
      </c>
      <c r="B364" s="131" t="s">
        <v>840</v>
      </c>
      <c r="C364" s="421">
        <f>+Ayudas!C32</f>
        <v>0</v>
      </c>
      <c r="D364" s="421"/>
      <c r="E364" s="294">
        <f t="shared" si="28"/>
        <v>0</v>
      </c>
      <c r="F364" s="307"/>
      <c r="G364" s="308"/>
      <c r="H364" s="308"/>
      <c r="I364" s="308"/>
      <c r="J364" s="308"/>
      <c r="M364" s="260">
        <f t="shared" si="26"/>
        <v>0</v>
      </c>
      <c r="N364" s="204" t="s">
        <v>839</v>
      </c>
      <c r="O364" s="227">
        <f>+Adm!C366</f>
        <v>0</v>
      </c>
      <c r="P364" s="227">
        <f>+PresMpal!C366</f>
        <v>0</v>
      </c>
      <c r="Q364" s="227">
        <f>+'Pro civil'!C366</f>
        <v>0</v>
      </c>
      <c r="R364" s="227">
        <f>+'C social'!C366</f>
        <v>0</v>
      </c>
      <c r="S364" s="227">
        <f>+Trasp!C366</f>
        <v>0</v>
      </c>
      <c r="T364" s="227">
        <f>+Turismo!C366</f>
        <v>0</v>
      </c>
      <c r="V364" s="260">
        <f>+'Gastos R33'!C367</f>
        <v>0</v>
      </c>
      <c r="X364" s="227">
        <f t="shared" si="29"/>
        <v>0</v>
      </c>
    </row>
    <row r="365" spans="1:24" x14ac:dyDescent="0.2">
      <c r="A365" s="129" t="s">
        <v>909</v>
      </c>
      <c r="B365" s="135" t="s">
        <v>20</v>
      </c>
      <c r="C365" s="386">
        <f>SUM(C366:C381)</f>
        <v>2040000</v>
      </c>
      <c r="D365" s="425"/>
      <c r="E365" s="317">
        <f t="shared" si="28"/>
        <v>2.3988976641898163</v>
      </c>
      <c r="F365" s="307"/>
      <c r="G365" s="400">
        <f>+D6+D64+D187+C365</f>
        <v>39210375.399999999</v>
      </c>
      <c r="H365" s="308"/>
      <c r="I365" s="308"/>
      <c r="J365" s="308"/>
      <c r="M365" s="260">
        <f t="shared" si="26"/>
        <v>0</v>
      </c>
      <c r="N365" s="203" t="s">
        <v>909</v>
      </c>
      <c r="O365" s="227">
        <f>+Adm!C367</f>
        <v>0</v>
      </c>
      <c r="P365" s="227">
        <f>+PresMpal!C367</f>
        <v>0</v>
      </c>
      <c r="Q365" s="227">
        <f>+'Pro civil'!C367</f>
        <v>0</v>
      </c>
      <c r="R365" s="227">
        <f>+'C social'!C367</f>
        <v>0</v>
      </c>
      <c r="S365" s="227">
        <f>+Trasp!C367</f>
        <v>0</v>
      </c>
      <c r="T365" s="227">
        <f>+Turismo!C367</f>
        <v>0</v>
      </c>
      <c r="V365" s="260">
        <f>+'Gastos R33'!C368</f>
        <v>0</v>
      </c>
      <c r="X365" s="227">
        <f t="shared" si="29"/>
        <v>0</v>
      </c>
    </row>
    <row r="366" spans="1:24" x14ac:dyDescent="0.2">
      <c r="A366" s="130" t="s">
        <v>910</v>
      </c>
      <c r="B366" s="131" t="s">
        <v>911</v>
      </c>
      <c r="C366" s="421"/>
      <c r="D366" s="421"/>
      <c r="E366" s="294">
        <f t="shared" si="28"/>
        <v>0</v>
      </c>
      <c r="F366" s="307"/>
      <c r="G366" s="308"/>
      <c r="H366" s="308"/>
      <c r="I366" s="308"/>
      <c r="J366" s="308"/>
      <c r="M366" s="260">
        <f t="shared" si="26"/>
        <v>0</v>
      </c>
      <c r="N366" s="204" t="s">
        <v>910</v>
      </c>
      <c r="O366" s="227">
        <f>+Adm!C368</f>
        <v>0</v>
      </c>
      <c r="P366" s="227">
        <f>+PresMpal!C368</f>
        <v>0</v>
      </c>
      <c r="Q366" s="227">
        <f>+'Pro civil'!C368</f>
        <v>0</v>
      </c>
      <c r="R366" s="227">
        <f>+'C social'!C368</f>
        <v>0</v>
      </c>
      <c r="S366" s="227">
        <f>+Trasp!C368</f>
        <v>0</v>
      </c>
      <c r="T366" s="227">
        <f>+Turismo!C368</f>
        <v>0</v>
      </c>
      <c r="V366" s="260">
        <f>+'Gastos R33'!C369</f>
        <v>0</v>
      </c>
      <c r="X366" s="227">
        <f t="shared" si="29"/>
        <v>0</v>
      </c>
    </row>
    <row r="367" spans="1:24" x14ac:dyDescent="0.2">
      <c r="A367" s="130" t="s">
        <v>912</v>
      </c>
      <c r="B367" s="131" t="s">
        <v>913</v>
      </c>
      <c r="C367" s="421">
        <v>1400000</v>
      </c>
      <c r="D367" s="421"/>
      <c r="E367" s="294">
        <f t="shared" si="28"/>
        <v>1.6463023185616388</v>
      </c>
      <c r="F367" s="307"/>
      <c r="G367" s="308"/>
      <c r="H367" s="308"/>
      <c r="I367" s="308"/>
      <c r="J367" s="308"/>
      <c r="M367" s="260">
        <f t="shared" si="26"/>
        <v>0</v>
      </c>
      <c r="N367" s="204" t="s">
        <v>912</v>
      </c>
      <c r="O367" s="227">
        <f>+Adm!C369</f>
        <v>0</v>
      </c>
      <c r="P367" s="227">
        <f>+PresMpal!C369</f>
        <v>0</v>
      </c>
      <c r="Q367" s="227">
        <f>+'Pro civil'!C369</f>
        <v>0</v>
      </c>
      <c r="R367" s="227">
        <f>+'C social'!C369</f>
        <v>0</v>
      </c>
      <c r="S367" s="227">
        <f>+Trasp!C369</f>
        <v>0</v>
      </c>
      <c r="T367" s="227">
        <f>+Turismo!C369</f>
        <v>0</v>
      </c>
      <c r="V367" s="260">
        <f>+'Gastos R33'!C370</f>
        <v>0</v>
      </c>
      <c r="X367" s="227">
        <f t="shared" si="29"/>
        <v>0</v>
      </c>
    </row>
    <row r="368" spans="1:24" x14ac:dyDescent="0.2">
      <c r="A368" s="130" t="s">
        <v>914</v>
      </c>
      <c r="B368" s="131" t="s">
        <v>915</v>
      </c>
      <c r="C368" s="421"/>
      <c r="D368" s="421"/>
      <c r="E368" s="294">
        <f t="shared" si="28"/>
        <v>0</v>
      </c>
      <c r="F368" s="307"/>
      <c r="G368" s="308"/>
      <c r="H368" s="308"/>
      <c r="I368" s="308"/>
      <c r="J368" s="308"/>
      <c r="M368" s="260">
        <f t="shared" si="26"/>
        <v>0</v>
      </c>
      <c r="N368" s="204" t="s">
        <v>914</v>
      </c>
      <c r="O368" s="227">
        <f>+Adm!C370</f>
        <v>0</v>
      </c>
      <c r="P368" s="227">
        <f>+PresMpal!C370</f>
        <v>0</v>
      </c>
      <c r="Q368" s="227">
        <f>+'Pro civil'!C370</f>
        <v>0</v>
      </c>
      <c r="R368" s="227">
        <f>+'C social'!C370</f>
        <v>0</v>
      </c>
      <c r="S368" s="227">
        <f>+Trasp!C370</f>
        <v>0</v>
      </c>
      <c r="T368" s="227">
        <f>+Turismo!C370</f>
        <v>0</v>
      </c>
      <c r="V368" s="260">
        <f>+'Gastos R33'!C371</f>
        <v>0</v>
      </c>
      <c r="X368" s="227">
        <f t="shared" si="29"/>
        <v>0</v>
      </c>
    </row>
    <row r="369" spans="1:24" x14ac:dyDescent="0.2">
      <c r="A369" s="130" t="s">
        <v>916</v>
      </c>
      <c r="B369" s="131" t="s">
        <v>917</v>
      </c>
      <c r="C369" s="421">
        <f>+Ayudas!C37</f>
        <v>0</v>
      </c>
      <c r="D369" s="421"/>
      <c r="E369" s="294">
        <f t="shared" si="28"/>
        <v>0</v>
      </c>
      <c r="F369" s="307"/>
      <c r="G369" s="308"/>
      <c r="H369" s="308"/>
      <c r="I369" s="308"/>
      <c r="J369" s="308"/>
      <c r="M369" s="260">
        <f t="shared" si="26"/>
        <v>0</v>
      </c>
      <c r="N369" s="204" t="s">
        <v>916</v>
      </c>
      <c r="O369" s="227">
        <f>+Adm!C371</f>
        <v>0</v>
      </c>
      <c r="P369" s="227">
        <f>+PresMpal!C371</f>
        <v>0</v>
      </c>
      <c r="Q369" s="227">
        <f>+'Pro civil'!C371</f>
        <v>0</v>
      </c>
      <c r="R369" s="227">
        <f>+'C social'!C371</f>
        <v>0</v>
      </c>
      <c r="S369" s="227">
        <f>+Trasp!C371</f>
        <v>0</v>
      </c>
      <c r="T369" s="227">
        <f>+Turismo!C371</f>
        <v>0</v>
      </c>
      <c r="V369" s="260">
        <f>+'Gastos R33'!C372</f>
        <v>0</v>
      </c>
      <c r="X369" s="227">
        <f t="shared" si="29"/>
        <v>0</v>
      </c>
    </row>
    <row r="370" spans="1:24" x14ac:dyDescent="0.2">
      <c r="A370" s="130" t="s">
        <v>918</v>
      </c>
      <c r="B370" s="131" t="s">
        <v>919</v>
      </c>
      <c r="C370" s="421"/>
      <c r="D370" s="421"/>
      <c r="E370" s="294">
        <f t="shared" si="28"/>
        <v>0</v>
      </c>
      <c r="F370" s="307"/>
      <c r="G370" s="308"/>
      <c r="H370" s="308"/>
      <c r="I370" s="308"/>
      <c r="J370" s="308"/>
      <c r="M370" s="260">
        <f t="shared" si="26"/>
        <v>0</v>
      </c>
      <c r="N370" s="204" t="s">
        <v>918</v>
      </c>
      <c r="O370" s="227">
        <f>+Adm!C372</f>
        <v>0</v>
      </c>
      <c r="P370" s="227">
        <f>+PresMpal!C372</f>
        <v>0</v>
      </c>
      <c r="Q370" s="227">
        <f>+'Pro civil'!C372</f>
        <v>0</v>
      </c>
      <c r="R370" s="227">
        <f>+'C social'!C372</f>
        <v>0</v>
      </c>
      <c r="S370" s="227">
        <f>+Trasp!C372</f>
        <v>0</v>
      </c>
      <c r="T370" s="227">
        <f>+Turismo!C372</f>
        <v>0</v>
      </c>
      <c r="V370" s="260">
        <f>+'Gastos R33'!C373</f>
        <v>0</v>
      </c>
      <c r="X370" s="227">
        <f t="shared" si="29"/>
        <v>0</v>
      </c>
    </row>
    <row r="371" spans="1:24" x14ac:dyDescent="0.2">
      <c r="A371" s="130" t="s">
        <v>920</v>
      </c>
      <c r="B371" s="131" t="s">
        <v>921</v>
      </c>
      <c r="C371" s="421">
        <v>240000</v>
      </c>
      <c r="D371" s="421"/>
      <c r="E371" s="294">
        <f t="shared" si="28"/>
        <v>0.28222325461056663</v>
      </c>
      <c r="F371" s="307"/>
      <c r="G371" s="308"/>
      <c r="H371" s="308"/>
      <c r="I371" s="308"/>
      <c r="J371" s="308"/>
      <c r="M371" s="260">
        <f t="shared" si="26"/>
        <v>0</v>
      </c>
      <c r="N371" s="204" t="s">
        <v>920</v>
      </c>
      <c r="O371" s="227">
        <f>+Adm!C373</f>
        <v>0</v>
      </c>
      <c r="P371" s="227">
        <f>+PresMpal!C373</f>
        <v>0</v>
      </c>
      <c r="Q371" s="227">
        <f>+'Pro civil'!C373</f>
        <v>0</v>
      </c>
      <c r="R371" s="227">
        <f>+'C social'!C373</f>
        <v>0</v>
      </c>
      <c r="S371" s="227">
        <f>+Trasp!C373</f>
        <v>0</v>
      </c>
      <c r="T371" s="227">
        <f>+Turismo!C373</f>
        <v>0</v>
      </c>
      <c r="V371" s="260">
        <f>+'Gastos R33'!C374</f>
        <v>0</v>
      </c>
      <c r="X371" s="227">
        <f t="shared" si="29"/>
        <v>0</v>
      </c>
    </row>
    <row r="372" spans="1:24" x14ac:dyDescent="0.2">
      <c r="A372" s="130" t="s">
        <v>922</v>
      </c>
      <c r="B372" s="131" t="s">
        <v>923</v>
      </c>
      <c r="C372" s="421"/>
      <c r="D372" s="421"/>
      <c r="E372" s="294">
        <f t="shared" si="28"/>
        <v>0</v>
      </c>
      <c r="F372" s="307"/>
      <c r="G372" s="308"/>
      <c r="H372" s="308"/>
      <c r="I372" s="308"/>
      <c r="J372" s="308"/>
      <c r="M372" s="260">
        <f t="shared" si="26"/>
        <v>0</v>
      </c>
      <c r="N372" s="204" t="s">
        <v>922</v>
      </c>
      <c r="O372" s="227">
        <f>+Adm!C374</f>
        <v>0</v>
      </c>
      <c r="P372" s="227">
        <f>+PresMpal!C374</f>
        <v>0</v>
      </c>
      <c r="Q372" s="227">
        <f>+'Pro civil'!C374</f>
        <v>0</v>
      </c>
      <c r="R372" s="227">
        <f>+'C social'!C374</f>
        <v>0</v>
      </c>
      <c r="S372" s="227">
        <f>+Trasp!C374</f>
        <v>0</v>
      </c>
      <c r="T372" s="227">
        <f>+Turismo!C374</f>
        <v>0</v>
      </c>
      <c r="V372" s="260">
        <f>+'Gastos R33'!C375</f>
        <v>0</v>
      </c>
      <c r="X372" s="227">
        <f t="shared" si="29"/>
        <v>0</v>
      </c>
    </row>
    <row r="373" spans="1:24" x14ac:dyDescent="0.2">
      <c r="A373" s="130" t="s">
        <v>924</v>
      </c>
      <c r="B373" s="131" t="s">
        <v>925</v>
      </c>
      <c r="C373" s="421">
        <f>+Ayudas!C41</f>
        <v>0</v>
      </c>
      <c r="D373" s="421"/>
      <c r="E373" s="294">
        <f t="shared" si="28"/>
        <v>0</v>
      </c>
      <c r="F373" s="307"/>
      <c r="G373" s="308"/>
      <c r="H373" s="308"/>
      <c r="I373" s="308"/>
      <c r="J373" s="308"/>
      <c r="M373" s="260">
        <f t="shared" si="26"/>
        <v>0</v>
      </c>
      <c r="N373" s="204" t="s">
        <v>924</v>
      </c>
      <c r="O373" s="227">
        <f>+Adm!C375</f>
        <v>0</v>
      </c>
      <c r="P373" s="227">
        <f>+PresMpal!C375</f>
        <v>0</v>
      </c>
      <c r="Q373" s="227">
        <f>+'Pro civil'!C375</f>
        <v>0</v>
      </c>
      <c r="R373" s="227">
        <f>+'C social'!C375</f>
        <v>0</v>
      </c>
      <c r="S373" s="227">
        <f>+Trasp!C375</f>
        <v>0</v>
      </c>
      <c r="T373" s="227">
        <f>+Turismo!C375</f>
        <v>0</v>
      </c>
      <c r="V373" s="260">
        <f>+'Gastos R33'!C376</f>
        <v>0</v>
      </c>
      <c r="X373" s="227">
        <f t="shared" si="29"/>
        <v>0</v>
      </c>
    </row>
    <row r="374" spans="1:24" x14ac:dyDescent="0.2">
      <c r="A374" s="130" t="s">
        <v>926</v>
      </c>
      <c r="B374" s="131" t="s">
        <v>927</v>
      </c>
      <c r="C374" s="421"/>
      <c r="D374" s="421"/>
      <c r="E374" s="294">
        <f t="shared" si="28"/>
        <v>0</v>
      </c>
      <c r="F374" s="307"/>
      <c r="G374" s="308"/>
      <c r="H374" s="308"/>
      <c r="I374" s="308"/>
      <c r="J374" s="308"/>
      <c r="M374" s="260">
        <f t="shared" si="26"/>
        <v>0</v>
      </c>
      <c r="N374" s="204" t="s">
        <v>926</v>
      </c>
      <c r="O374" s="227">
        <f>+Adm!C376</f>
        <v>0</v>
      </c>
      <c r="P374" s="227">
        <f>+PresMpal!C376</f>
        <v>0</v>
      </c>
      <c r="Q374" s="227">
        <f>+'Pro civil'!C376</f>
        <v>0</v>
      </c>
      <c r="R374" s="227">
        <f>+'C social'!C376</f>
        <v>0</v>
      </c>
      <c r="S374" s="227">
        <f>+Trasp!C376</f>
        <v>0</v>
      </c>
      <c r="T374" s="227">
        <f>+Turismo!C376</f>
        <v>0</v>
      </c>
      <c r="V374" s="260">
        <f>+'Gastos R33'!C377</f>
        <v>0</v>
      </c>
      <c r="X374" s="227">
        <f t="shared" si="29"/>
        <v>0</v>
      </c>
    </row>
    <row r="375" spans="1:24" x14ac:dyDescent="0.2">
      <c r="A375" s="130" t="s">
        <v>928</v>
      </c>
      <c r="B375" s="131" t="s">
        <v>929</v>
      </c>
      <c r="C375" s="421">
        <v>200000</v>
      </c>
      <c r="D375" s="426"/>
      <c r="E375" s="294">
        <f t="shared" si="28"/>
        <v>0.23518604550880556</v>
      </c>
      <c r="F375" s="307"/>
      <c r="G375" s="308"/>
      <c r="H375" s="308"/>
      <c r="I375" s="308"/>
      <c r="J375" s="308"/>
      <c r="M375" s="260">
        <f t="shared" si="26"/>
        <v>0</v>
      </c>
      <c r="N375" s="204" t="s">
        <v>928</v>
      </c>
      <c r="O375" s="227">
        <f>+Adm!C377</f>
        <v>0</v>
      </c>
      <c r="P375" s="227">
        <f>+PresMpal!C377</f>
        <v>0</v>
      </c>
      <c r="Q375" s="227">
        <f>+'Pro civil'!C377</f>
        <v>0</v>
      </c>
      <c r="R375" s="227">
        <f>+'C social'!C377</f>
        <v>0</v>
      </c>
      <c r="S375" s="227">
        <f>+Trasp!C377</f>
        <v>0</v>
      </c>
      <c r="T375" s="227">
        <f>+Turismo!C377</f>
        <v>0</v>
      </c>
      <c r="V375" s="260">
        <f>+'Gastos R33'!C378</f>
        <v>0</v>
      </c>
      <c r="X375" s="227">
        <f t="shared" si="29"/>
        <v>0</v>
      </c>
    </row>
    <row r="376" spans="1:24" x14ac:dyDescent="0.2">
      <c r="A376" s="130" t="s">
        <v>930</v>
      </c>
      <c r="B376" s="131" t="s">
        <v>931</v>
      </c>
      <c r="C376" s="421"/>
      <c r="D376" s="421"/>
      <c r="E376" s="294">
        <f t="shared" si="28"/>
        <v>0</v>
      </c>
      <c r="F376" s="307"/>
      <c r="G376" s="308"/>
      <c r="H376" s="308"/>
      <c r="I376" s="308"/>
      <c r="J376" s="308"/>
      <c r="M376" s="260">
        <f t="shared" si="26"/>
        <v>0</v>
      </c>
      <c r="N376" s="204" t="s">
        <v>930</v>
      </c>
      <c r="O376" s="227">
        <f>+Adm!C378</f>
        <v>0</v>
      </c>
      <c r="P376" s="227">
        <f>+PresMpal!C378</f>
        <v>0</v>
      </c>
      <c r="Q376" s="227">
        <f>+'Pro civil'!C378</f>
        <v>0</v>
      </c>
      <c r="R376" s="227">
        <f>+'C social'!C378</f>
        <v>0</v>
      </c>
      <c r="S376" s="227">
        <f>+Trasp!C378</f>
        <v>0</v>
      </c>
      <c r="T376" s="227">
        <f>+Turismo!C378</f>
        <v>0</v>
      </c>
      <c r="V376" s="260">
        <f>+'Gastos R33'!C379</f>
        <v>0</v>
      </c>
      <c r="X376" s="227">
        <f t="shared" si="29"/>
        <v>0</v>
      </c>
    </row>
    <row r="377" spans="1:24" x14ac:dyDescent="0.2">
      <c r="A377" s="130" t="s">
        <v>932</v>
      </c>
      <c r="B377" s="131" t="s">
        <v>933</v>
      </c>
      <c r="C377" s="421">
        <f>+Ayudas!C45</f>
        <v>0</v>
      </c>
      <c r="D377" s="421"/>
      <c r="E377" s="294">
        <f t="shared" si="28"/>
        <v>0</v>
      </c>
      <c r="F377" s="307"/>
      <c r="G377" s="308"/>
      <c r="H377" s="308"/>
      <c r="I377" s="308"/>
      <c r="J377" s="308"/>
      <c r="M377" s="260">
        <f t="shared" si="26"/>
        <v>0</v>
      </c>
      <c r="N377" s="204" t="s">
        <v>932</v>
      </c>
      <c r="O377" s="227">
        <f>+Adm!C379</f>
        <v>0</v>
      </c>
      <c r="P377" s="227">
        <f>+PresMpal!C379</f>
        <v>0</v>
      </c>
      <c r="Q377" s="227">
        <f>+'Pro civil'!C379</f>
        <v>0</v>
      </c>
      <c r="R377" s="227">
        <f>+'C social'!C379</f>
        <v>0</v>
      </c>
      <c r="S377" s="227">
        <f>+Trasp!C379</f>
        <v>0</v>
      </c>
      <c r="T377" s="227">
        <f>+Turismo!C379</f>
        <v>0</v>
      </c>
      <c r="V377" s="260">
        <f>+'Gastos R33'!C380</f>
        <v>0</v>
      </c>
      <c r="X377" s="227">
        <f t="shared" si="29"/>
        <v>0</v>
      </c>
    </row>
    <row r="378" spans="1:24" x14ac:dyDescent="0.2">
      <c r="A378" s="130" t="s">
        <v>934</v>
      </c>
      <c r="B378" s="131" t="s">
        <v>935</v>
      </c>
      <c r="C378" s="421"/>
      <c r="D378" s="426"/>
      <c r="E378" s="294">
        <f t="shared" si="28"/>
        <v>0</v>
      </c>
      <c r="F378" s="307"/>
      <c r="G378" s="308"/>
      <c r="H378" s="308"/>
      <c r="I378" s="308"/>
      <c r="J378" s="308"/>
      <c r="M378" s="260">
        <f t="shared" si="26"/>
        <v>0</v>
      </c>
      <c r="N378" s="204" t="s">
        <v>934</v>
      </c>
      <c r="O378" s="227">
        <f>+Adm!C380</f>
        <v>0</v>
      </c>
      <c r="P378" s="227">
        <f>+PresMpal!C380</f>
        <v>0</v>
      </c>
      <c r="Q378" s="227">
        <f>+'Pro civil'!C380</f>
        <v>0</v>
      </c>
      <c r="R378" s="227">
        <f>+'C social'!C380</f>
        <v>0</v>
      </c>
      <c r="S378" s="227">
        <f>+Trasp!C380</f>
        <v>0</v>
      </c>
      <c r="T378" s="227">
        <f>+Turismo!C380</f>
        <v>0</v>
      </c>
      <c r="V378" s="260">
        <f>+'Gastos R33'!C381</f>
        <v>0</v>
      </c>
      <c r="X378" s="227">
        <f t="shared" si="29"/>
        <v>0</v>
      </c>
    </row>
    <row r="379" spans="1:24" x14ac:dyDescent="0.2">
      <c r="A379" s="130" t="s">
        <v>936</v>
      </c>
      <c r="B379" s="131" t="s">
        <v>937</v>
      </c>
      <c r="C379" s="421">
        <f>+Ayudas!C47</f>
        <v>0</v>
      </c>
      <c r="D379" s="421"/>
      <c r="E379" s="294">
        <f t="shared" si="28"/>
        <v>0</v>
      </c>
      <c r="F379" s="307"/>
      <c r="G379" s="308"/>
      <c r="H379" s="308"/>
      <c r="I379" s="308"/>
      <c r="J379" s="308"/>
      <c r="M379" s="260">
        <f t="shared" si="26"/>
        <v>0</v>
      </c>
      <c r="N379" s="204" t="s">
        <v>936</v>
      </c>
      <c r="O379" s="227">
        <f>+Adm!C381</f>
        <v>0</v>
      </c>
      <c r="P379" s="227">
        <f>+PresMpal!C381</f>
        <v>0</v>
      </c>
      <c r="Q379" s="227">
        <f>+'Pro civil'!C381</f>
        <v>0</v>
      </c>
      <c r="R379" s="227">
        <f>+'C social'!C381</f>
        <v>0</v>
      </c>
      <c r="S379" s="227">
        <f>+Trasp!C381</f>
        <v>0</v>
      </c>
      <c r="T379" s="227">
        <f>+Turismo!C381</f>
        <v>0</v>
      </c>
      <c r="V379" s="260">
        <f>+'Gastos R33'!C382</f>
        <v>0</v>
      </c>
      <c r="X379" s="227">
        <f t="shared" si="29"/>
        <v>0</v>
      </c>
    </row>
    <row r="380" spans="1:24" x14ac:dyDescent="0.2">
      <c r="A380" s="130" t="s">
        <v>938</v>
      </c>
      <c r="B380" s="131" t="s">
        <v>939</v>
      </c>
      <c r="C380" s="421"/>
      <c r="D380" s="421"/>
      <c r="E380" s="294">
        <f t="shared" si="28"/>
        <v>0</v>
      </c>
      <c r="F380" s="307"/>
      <c r="G380" s="308"/>
      <c r="H380" s="308"/>
      <c r="I380" s="308"/>
      <c r="J380" s="308"/>
      <c r="M380" s="260">
        <f t="shared" si="26"/>
        <v>0</v>
      </c>
      <c r="N380" s="204" t="s">
        <v>938</v>
      </c>
      <c r="O380" s="227">
        <f>+Adm!C382</f>
        <v>0</v>
      </c>
      <c r="P380" s="227">
        <f>+PresMpal!C382</f>
        <v>0</v>
      </c>
      <c r="Q380" s="227">
        <f>+'Pro civil'!C382</f>
        <v>0</v>
      </c>
      <c r="R380" s="227">
        <f>+'C social'!C382</f>
        <v>0</v>
      </c>
      <c r="S380" s="227">
        <f>+Trasp!C382</f>
        <v>0</v>
      </c>
      <c r="T380" s="227">
        <f>+Turismo!C382</f>
        <v>0</v>
      </c>
      <c r="V380" s="260">
        <f>+'Gastos R33'!C383</f>
        <v>0</v>
      </c>
      <c r="X380" s="227">
        <f t="shared" si="29"/>
        <v>0</v>
      </c>
    </row>
    <row r="381" spans="1:24" x14ac:dyDescent="0.2">
      <c r="A381" s="130" t="s">
        <v>940</v>
      </c>
      <c r="B381" s="131" t="s">
        <v>941</v>
      </c>
      <c r="C381" s="421">
        <f>+Ayudas!C49</f>
        <v>200000</v>
      </c>
      <c r="D381" s="421"/>
      <c r="E381" s="294">
        <f t="shared" si="28"/>
        <v>0.23518604550880556</v>
      </c>
      <c r="F381" s="307"/>
      <c r="G381" s="308"/>
      <c r="H381" s="308"/>
      <c r="I381" s="308"/>
      <c r="J381" s="308"/>
      <c r="M381" s="260">
        <f t="shared" si="26"/>
        <v>0</v>
      </c>
      <c r="N381" s="204" t="s">
        <v>940</v>
      </c>
      <c r="O381" s="227">
        <f>+Adm!C383</f>
        <v>0</v>
      </c>
      <c r="P381" s="227">
        <f>+PresMpal!C383</f>
        <v>0</v>
      </c>
      <c r="Q381" s="227">
        <f>+'Pro civil'!C383</f>
        <v>0</v>
      </c>
      <c r="R381" s="227">
        <f>+'C social'!C383</f>
        <v>0</v>
      </c>
      <c r="S381" s="227">
        <f>+Trasp!C383</f>
        <v>0</v>
      </c>
      <c r="T381" s="227">
        <f>+Turismo!C383</f>
        <v>0</v>
      </c>
      <c r="V381" s="260">
        <f>+'Gastos R33'!C384</f>
        <v>0</v>
      </c>
      <c r="X381" s="227">
        <f t="shared" si="29"/>
        <v>0</v>
      </c>
    </row>
    <row r="382" spans="1:24" x14ac:dyDescent="0.2">
      <c r="A382" s="13" t="s">
        <v>942</v>
      </c>
      <c r="B382" s="25" t="s">
        <v>21</v>
      </c>
      <c r="C382" s="386">
        <f>SUM(C383:C386)</f>
        <v>485000</v>
      </c>
      <c r="D382" s="425"/>
      <c r="E382" s="317">
        <f t="shared" si="28"/>
        <v>0.57032616035885342</v>
      </c>
      <c r="F382" s="307"/>
      <c r="G382" s="308"/>
      <c r="H382" s="308"/>
      <c r="I382" s="308"/>
      <c r="J382" s="308"/>
      <c r="M382" s="260">
        <f t="shared" si="26"/>
        <v>0</v>
      </c>
      <c r="N382" s="203" t="s">
        <v>942</v>
      </c>
      <c r="O382" s="227">
        <f>+Adm!C384</f>
        <v>0</v>
      </c>
      <c r="P382" s="227">
        <f>+PresMpal!C384</f>
        <v>0</v>
      </c>
      <c r="Q382" s="227">
        <f>+'Pro civil'!C384</f>
        <v>0</v>
      </c>
      <c r="R382" s="227">
        <f>+'C social'!C384</f>
        <v>0</v>
      </c>
      <c r="S382" s="227">
        <f>+Trasp!C384</f>
        <v>0</v>
      </c>
      <c r="T382" s="227">
        <f>+Turismo!C384</f>
        <v>0</v>
      </c>
      <c r="V382" s="260">
        <f>+'Gastos R33'!C385</f>
        <v>0</v>
      </c>
      <c r="X382" s="227">
        <f t="shared" si="29"/>
        <v>0</v>
      </c>
    </row>
    <row r="383" spans="1:24" x14ac:dyDescent="0.2">
      <c r="A383" s="14" t="s">
        <v>943</v>
      </c>
      <c r="B383" s="15" t="s">
        <v>944</v>
      </c>
      <c r="C383" s="421"/>
      <c r="D383" s="426"/>
      <c r="E383" s="294">
        <f t="shared" si="28"/>
        <v>0</v>
      </c>
      <c r="F383" s="307"/>
      <c r="G383" s="308"/>
      <c r="H383" s="308"/>
      <c r="I383" s="308"/>
      <c r="J383" s="308"/>
      <c r="M383" s="260">
        <f t="shared" si="26"/>
        <v>0</v>
      </c>
      <c r="N383" s="204" t="s">
        <v>943</v>
      </c>
      <c r="O383" s="227">
        <f>+Adm!C385</f>
        <v>0</v>
      </c>
      <c r="P383" s="227">
        <f>+PresMpal!C385</f>
        <v>0</v>
      </c>
      <c r="Q383" s="227">
        <f>+'Pro civil'!C385</f>
        <v>0</v>
      </c>
      <c r="R383" s="227">
        <f>+'C social'!C385</f>
        <v>0</v>
      </c>
      <c r="S383" s="227">
        <f>+Trasp!C385</f>
        <v>0</v>
      </c>
      <c r="T383" s="227">
        <f>+Turismo!C385</f>
        <v>0</v>
      </c>
      <c r="V383" s="260">
        <f>+'Gastos R33'!C386</f>
        <v>0</v>
      </c>
      <c r="X383" s="227">
        <f t="shared" si="29"/>
        <v>0</v>
      </c>
    </row>
    <row r="384" spans="1:24" x14ac:dyDescent="0.2">
      <c r="A384" s="14" t="s">
        <v>945</v>
      </c>
      <c r="B384" s="15" t="s">
        <v>946</v>
      </c>
      <c r="C384" s="421">
        <v>275000</v>
      </c>
      <c r="D384" s="421"/>
      <c r="E384" s="294">
        <f t="shared" si="28"/>
        <v>0.3233808125746076</v>
      </c>
      <c r="F384" s="307"/>
      <c r="G384" s="308"/>
      <c r="H384" s="308"/>
      <c r="I384" s="308"/>
      <c r="J384" s="308"/>
      <c r="M384" s="260">
        <f t="shared" si="26"/>
        <v>0</v>
      </c>
      <c r="N384" s="204" t="s">
        <v>945</v>
      </c>
      <c r="O384" s="227">
        <f>+Adm!C386</f>
        <v>0</v>
      </c>
      <c r="P384" s="227">
        <f>+PresMpal!C386</f>
        <v>0</v>
      </c>
      <c r="Q384" s="227">
        <f>+'Pro civil'!C386</f>
        <v>0</v>
      </c>
      <c r="R384" s="227">
        <f>+'C social'!C386</f>
        <v>0</v>
      </c>
      <c r="S384" s="227">
        <f>+Trasp!C386</f>
        <v>0</v>
      </c>
      <c r="T384" s="227">
        <f>+Turismo!C386</f>
        <v>0</v>
      </c>
      <c r="V384" s="260">
        <f>+'Gastos R33'!C387</f>
        <v>0</v>
      </c>
      <c r="X384" s="227">
        <f t="shared" si="29"/>
        <v>0</v>
      </c>
    </row>
    <row r="385" spans="1:24" x14ac:dyDescent="0.2">
      <c r="A385" s="14" t="s">
        <v>947</v>
      </c>
      <c r="B385" s="15" t="s">
        <v>948</v>
      </c>
      <c r="C385" s="421"/>
      <c r="D385" s="421"/>
      <c r="E385" s="294">
        <f t="shared" si="28"/>
        <v>0</v>
      </c>
      <c r="F385" s="307"/>
      <c r="G385" s="308"/>
      <c r="H385" s="308"/>
      <c r="I385" s="308"/>
      <c r="J385" s="308"/>
      <c r="M385" s="260">
        <f t="shared" si="26"/>
        <v>0</v>
      </c>
      <c r="N385" s="204" t="s">
        <v>947</v>
      </c>
      <c r="O385" s="227">
        <f>+Adm!C387</f>
        <v>0</v>
      </c>
      <c r="P385" s="227">
        <f>+PresMpal!C387</f>
        <v>0</v>
      </c>
      <c r="Q385" s="227">
        <f>+'Pro civil'!C387</f>
        <v>0</v>
      </c>
      <c r="R385" s="227">
        <f>+'C social'!C387</f>
        <v>0</v>
      </c>
      <c r="S385" s="227">
        <f>+Trasp!C387</f>
        <v>0</v>
      </c>
      <c r="T385" s="227">
        <f>+Turismo!C387</f>
        <v>0</v>
      </c>
      <c r="V385" s="260">
        <f>+'Gastos R33'!C388</f>
        <v>0</v>
      </c>
      <c r="X385" s="227">
        <f t="shared" si="29"/>
        <v>0</v>
      </c>
    </row>
    <row r="386" spans="1:24" x14ac:dyDescent="0.2">
      <c r="A386" s="14" t="s">
        <v>949</v>
      </c>
      <c r="B386" s="15" t="s">
        <v>950</v>
      </c>
      <c r="C386" s="421">
        <v>210000</v>
      </c>
      <c r="D386" s="421"/>
      <c r="E386" s="294">
        <f t="shared" si="28"/>
        <v>0.24694534778424582</v>
      </c>
      <c r="F386" s="307"/>
      <c r="G386" s="308"/>
      <c r="H386" s="308"/>
      <c r="I386" s="308"/>
      <c r="J386" s="308"/>
      <c r="M386" s="260">
        <f t="shared" si="26"/>
        <v>0</v>
      </c>
      <c r="N386" s="204" t="s">
        <v>949</v>
      </c>
      <c r="O386" s="227">
        <f>+Adm!C388</f>
        <v>0</v>
      </c>
      <c r="P386" s="227">
        <f>+PresMpal!C388</f>
        <v>0</v>
      </c>
      <c r="Q386" s="227">
        <f>+'Pro civil'!C388</f>
        <v>0</v>
      </c>
      <c r="R386" s="227">
        <f>+'C social'!C388</f>
        <v>0</v>
      </c>
      <c r="S386" s="227">
        <f>+Trasp!C388</f>
        <v>0</v>
      </c>
      <c r="T386" s="227">
        <f>+Turismo!C388</f>
        <v>0</v>
      </c>
      <c r="V386" s="260">
        <f>+'Gastos R33'!C389</f>
        <v>0</v>
      </c>
      <c r="X386" s="227">
        <f t="shared" si="29"/>
        <v>0</v>
      </c>
    </row>
    <row r="387" spans="1:24" x14ac:dyDescent="0.2">
      <c r="A387" s="16" t="s">
        <v>989</v>
      </c>
      <c r="B387" s="21" t="s">
        <v>990</v>
      </c>
      <c r="C387" s="391"/>
      <c r="D387" s="428">
        <f>+C388+C401+C410+C415+C428+C431+C448+C467+C476</f>
        <v>2021000</v>
      </c>
      <c r="E387" s="316">
        <f>+D387/$D$559*100</f>
        <v>2.3765549898664799</v>
      </c>
      <c r="F387" s="307"/>
      <c r="G387" s="308"/>
      <c r="H387" s="308"/>
      <c r="I387" s="308"/>
      <c r="J387" s="308"/>
      <c r="M387" s="260">
        <f t="shared" si="26"/>
        <v>0</v>
      </c>
      <c r="N387" s="206" t="s">
        <v>989</v>
      </c>
      <c r="O387" s="227">
        <f>+Adm!C390</f>
        <v>0</v>
      </c>
      <c r="P387" s="227">
        <f>+PresMpal!C390</f>
        <v>0</v>
      </c>
      <c r="Q387" s="227">
        <f>+'Pro civil'!C390</f>
        <v>0</v>
      </c>
      <c r="R387" s="227">
        <f>+'C social'!C390</f>
        <v>0</v>
      </c>
      <c r="S387" s="227">
        <f>+Trasp!C390</f>
        <v>0</v>
      </c>
      <c r="T387" s="227">
        <f>+Turismo!C390</f>
        <v>0</v>
      </c>
      <c r="V387" s="260">
        <f>+'Gastos R33'!C391</f>
        <v>0</v>
      </c>
      <c r="X387" s="227">
        <f t="shared" si="29"/>
        <v>0</v>
      </c>
    </row>
    <row r="388" spans="1:24" x14ac:dyDescent="0.2">
      <c r="A388" s="13" t="s">
        <v>991</v>
      </c>
      <c r="B388" s="25" t="s">
        <v>992</v>
      </c>
      <c r="C388" s="386">
        <f>SUM(C389:C400)</f>
        <v>781000</v>
      </c>
      <c r="D388" s="425"/>
      <c r="E388" s="317">
        <f t="shared" ref="E388:E419" si="30">+C388/$D$559*100</f>
        <v>0.91840150771188567</v>
      </c>
      <c r="F388" s="307"/>
      <c r="G388" s="308"/>
      <c r="H388" s="308"/>
      <c r="I388" s="308"/>
      <c r="J388" s="308"/>
      <c r="M388" s="260">
        <f t="shared" si="26"/>
        <v>0</v>
      </c>
      <c r="N388" s="203" t="s">
        <v>991</v>
      </c>
      <c r="O388" s="227">
        <f>+Adm!C391</f>
        <v>0</v>
      </c>
      <c r="P388" s="227">
        <f>+PresMpal!C391</f>
        <v>0</v>
      </c>
      <c r="Q388" s="227">
        <f>+'Pro civil'!C391</f>
        <v>0</v>
      </c>
      <c r="R388" s="227">
        <f>+'C social'!C391</f>
        <v>0</v>
      </c>
      <c r="S388" s="227">
        <f>+Trasp!C391</f>
        <v>0</v>
      </c>
      <c r="T388" s="227">
        <f>+Turismo!C391</f>
        <v>0</v>
      </c>
      <c r="V388" s="260">
        <f>+'Gastos R33'!C392</f>
        <v>0</v>
      </c>
      <c r="W388" s="153"/>
      <c r="X388" s="227">
        <f t="shared" si="29"/>
        <v>0</v>
      </c>
    </row>
    <row r="389" spans="1:24" x14ac:dyDescent="0.2">
      <c r="A389" s="14" t="s">
        <v>993</v>
      </c>
      <c r="B389" s="15" t="s">
        <v>994</v>
      </c>
      <c r="C389" s="421"/>
      <c r="D389" s="421"/>
      <c r="E389" s="294">
        <f t="shared" si="30"/>
        <v>0</v>
      </c>
      <c r="F389" s="307"/>
      <c r="G389" s="308"/>
      <c r="H389" s="308"/>
      <c r="I389" s="308"/>
      <c r="J389" s="308"/>
      <c r="M389" s="260">
        <f t="shared" si="26"/>
        <v>0</v>
      </c>
      <c r="N389" s="204" t="s">
        <v>993</v>
      </c>
      <c r="O389" s="227">
        <f>+Adm!C392</f>
        <v>0</v>
      </c>
      <c r="P389" s="227">
        <f>+PresMpal!C392</f>
        <v>0</v>
      </c>
      <c r="Q389" s="227">
        <f>+'Pro civil'!C392</f>
        <v>0</v>
      </c>
      <c r="R389" s="227">
        <f>+'C social'!C392</f>
        <v>0</v>
      </c>
      <c r="S389" s="227">
        <f>+Trasp!C392</f>
        <v>0</v>
      </c>
      <c r="T389" s="227">
        <f>+Turismo!C392</f>
        <v>0</v>
      </c>
      <c r="V389" s="260">
        <f>+'Gastos R33'!C393</f>
        <v>0</v>
      </c>
      <c r="X389" s="227">
        <f t="shared" si="29"/>
        <v>0</v>
      </c>
    </row>
    <row r="390" spans="1:24" x14ac:dyDescent="0.2">
      <c r="A390" s="14" t="s">
        <v>995</v>
      </c>
      <c r="B390" s="15" t="s">
        <v>996</v>
      </c>
      <c r="C390" s="421">
        <v>150000</v>
      </c>
      <c r="D390" s="426"/>
      <c r="E390" s="294">
        <f t="shared" si="30"/>
        <v>0.17638953413160416</v>
      </c>
      <c r="F390" s="307"/>
      <c r="G390" s="308"/>
      <c r="H390" s="308"/>
      <c r="I390" s="308"/>
      <c r="J390" s="308"/>
      <c r="M390" s="260">
        <f t="shared" si="26"/>
        <v>300000</v>
      </c>
      <c r="N390" s="204" t="s">
        <v>995</v>
      </c>
      <c r="O390" s="227">
        <f>+Adm!C393</f>
        <v>100000</v>
      </c>
      <c r="P390" s="227">
        <f>+PresMpal!C393</f>
        <v>0</v>
      </c>
      <c r="Q390" s="227">
        <f>+'Pro civil'!C393</f>
        <v>0</v>
      </c>
      <c r="R390" s="227">
        <f>+'C social'!C393</f>
        <v>0</v>
      </c>
      <c r="S390" s="227">
        <f>+Trasp!C393</f>
        <v>0</v>
      </c>
      <c r="T390" s="227">
        <f>+Turismo!C393</f>
        <v>0</v>
      </c>
      <c r="V390" s="260">
        <f>+'Gastos R33'!C394</f>
        <v>200000</v>
      </c>
      <c r="X390" s="227">
        <f t="shared" si="29"/>
        <v>100000</v>
      </c>
    </row>
    <row r="391" spans="1:24" x14ac:dyDescent="0.2">
      <c r="A391" s="14" t="s">
        <v>997</v>
      </c>
      <c r="B391" s="15" t="s">
        <v>998</v>
      </c>
      <c r="C391" s="421"/>
      <c r="D391" s="421"/>
      <c r="E391" s="294">
        <f t="shared" si="30"/>
        <v>0</v>
      </c>
      <c r="F391" s="307"/>
      <c r="G391" s="308"/>
      <c r="H391" s="308"/>
      <c r="I391" s="308"/>
      <c r="J391" s="308"/>
      <c r="M391" s="260">
        <f t="shared" ref="M391:M454" si="31">SUM(O391:V391)</f>
        <v>0</v>
      </c>
      <c r="N391" s="204" t="s">
        <v>997</v>
      </c>
      <c r="O391" s="227">
        <f>+Adm!C394</f>
        <v>0</v>
      </c>
      <c r="P391" s="227">
        <f>+PresMpal!C394</f>
        <v>0</v>
      </c>
      <c r="Q391" s="227">
        <f>+'Pro civil'!C394</f>
        <v>0</v>
      </c>
      <c r="R391" s="227">
        <f>+'C social'!C394</f>
        <v>0</v>
      </c>
      <c r="S391" s="227">
        <f>+Trasp!C394</f>
        <v>0</v>
      </c>
      <c r="T391" s="227">
        <f>+Turismo!C394</f>
        <v>0</v>
      </c>
      <c r="V391" s="260">
        <f>+'Gastos R33'!C395</f>
        <v>0</v>
      </c>
      <c r="X391" s="227">
        <f t="shared" si="29"/>
        <v>0</v>
      </c>
    </row>
    <row r="392" spans="1:24" x14ac:dyDescent="0.2">
      <c r="A392" s="14" t="s">
        <v>999</v>
      </c>
      <c r="B392" s="15" t="s">
        <v>1000</v>
      </c>
      <c r="C392" s="421">
        <f t="shared" ref="C392:C454" si="32">+M392</f>
        <v>100000</v>
      </c>
      <c r="D392" s="421"/>
      <c r="E392" s="294">
        <f t="shared" si="30"/>
        <v>0.11759302275440278</v>
      </c>
      <c r="F392" s="307"/>
      <c r="G392" s="308"/>
      <c r="H392" s="308"/>
      <c r="I392" s="308"/>
      <c r="J392" s="308"/>
      <c r="M392" s="260">
        <f t="shared" si="31"/>
        <v>100000</v>
      </c>
      <c r="N392" s="204" t="s">
        <v>999</v>
      </c>
      <c r="O392" s="227">
        <f>+Adm!C395</f>
        <v>50000</v>
      </c>
      <c r="P392" s="227">
        <f>+PresMpal!C395</f>
        <v>0</v>
      </c>
      <c r="Q392" s="227">
        <f>+'Pro civil'!C395</f>
        <v>0</v>
      </c>
      <c r="R392" s="227">
        <f>+'C social'!C395</f>
        <v>0</v>
      </c>
      <c r="S392" s="227">
        <f>+Trasp!C395</f>
        <v>0</v>
      </c>
      <c r="T392" s="227">
        <f>+Turismo!C395</f>
        <v>0</v>
      </c>
      <c r="V392" s="260">
        <f>+'Gastos R33'!C396</f>
        <v>50000</v>
      </c>
      <c r="X392" s="227">
        <f t="shared" si="29"/>
        <v>50000</v>
      </c>
    </row>
    <row r="393" spans="1:24" x14ac:dyDescent="0.2">
      <c r="A393" s="14" t="s">
        <v>1001</v>
      </c>
      <c r="B393" s="15" t="s">
        <v>1002</v>
      </c>
      <c r="C393" s="421"/>
      <c r="D393" s="421"/>
      <c r="E393" s="294">
        <f t="shared" si="30"/>
        <v>0</v>
      </c>
      <c r="F393" s="307"/>
      <c r="G393" s="308"/>
      <c r="H393" s="308"/>
      <c r="I393" s="308"/>
      <c r="J393" s="308"/>
      <c r="M393" s="260">
        <f t="shared" si="31"/>
        <v>0</v>
      </c>
      <c r="N393" s="204" t="s">
        <v>1001</v>
      </c>
      <c r="O393" s="227">
        <f>+Adm!C396</f>
        <v>0</v>
      </c>
      <c r="P393" s="227">
        <f>+PresMpal!C396</f>
        <v>0</v>
      </c>
      <c r="Q393" s="227">
        <f>+'Pro civil'!C396</f>
        <v>0</v>
      </c>
      <c r="R393" s="227">
        <f>+'C social'!C396</f>
        <v>0</v>
      </c>
      <c r="S393" s="227">
        <f>+Trasp!C396</f>
        <v>0</v>
      </c>
      <c r="T393" s="227">
        <f>+Turismo!C396</f>
        <v>0</v>
      </c>
      <c r="V393" s="260">
        <f>+'Gastos R33'!C397</f>
        <v>0</v>
      </c>
      <c r="X393" s="227">
        <f t="shared" si="29"/>
        <v>0</v>
      </c>
    </row>
    <row r="394" spans="1:24" x14ac:dyDescent="0.2">
      <c r="A394" s="14" t="s">
        <v>1003</v>
      </c>
      <c r="B394" s="15" t="s">
        <v>1004</v>
      </c>
      <c r="C394" s="421">
        <f t="shared" si="32"/>
        <v>0</v>
      </c>
      <c r="D394" s="421"/>
      <c r="E394" s="294">
        <f t="shared" si="30"/>
        <v>0</v>
      </c>
      <c r="F394" s="307"/>
      <c r="G394" s="308"/>
      <c r="H394" s="308"/>
      <c r="I394" s="308"/>
      <c r="J394" s="308"/>
      <c r="M394" s="260">
        <f t="shared" si="31"/>
        <v>0</v>
      </c>
      <c r="N394" s="204" t="s">
        <v>1003</v>
      </c>
      <c r="O394" s="227">
        <f>+Adm!C397</f>
        <v>0</v>
      </c>
      <c r="P394" s="227">
        <f>+PresMpal!C397</f>
        <v>0</v>
      </c>
      <c r="Q394" s="227">
        <f>+'Pro civil'!C397</f>
        <v>0</v>
      </c>
      <c r="R394" s="227">
        <f>+'C social'!C397</f>
        <v>0</v>
      </c>
      <c r="S394" s="227">
        <f>+Trasp!C397</f>
        <v>0</v>
      </c>
      <c r="T394" s="227">
        <f>+Turismo!C397</f>
        <v>0</v>
      </c>
      <c r="V394" s="260">
        <f>+'Gastos R33'!C398</f>
        <v>0</v>
      </c>
      <c r="X394" s="227">
        <f t="shared" si="29"/>
        <v>0</v>
      </c>
    </row>
    <row r="395" spans="1:24" x14ac:dyDescent="0.2">
      <c r="A395" s="14" t="s">
        <v>1005</v>
      </c>
      <c r="B395" s="15" t="s">
        <v>1006</v>
      </c>
      <c r="C395" s="421"/>
      <c r="D395" s="421"/>
      <c r="E395" s="294">
        <f t="shared" si="30"/>
        <v>0</v>
      </c>
      <c r="F395" s="307"/>
      <c r="G395" s="308"/>
      <c r="H395" s="308"/>
      <c r="I395" s="308"/>
      <c r="J395" s="308"/>
      <c r="M395" s="260">
        <f t="shared" si="31"/>
        <v>0</v>
      </c>
      <c r="N395" s="204" t="s">
        <v>1005</v>
      </c>
      <c r="O395" s="227">
        <f>+Adm!C398</f>
        <v>0</v>
      </c>
      <c r="P395" s="227">
        <f>+PresMpal!C398</f>
        <v>0</v>
      </c>
      <c r="Q395" s="227">
        <f>+'Pro civil'!C398</f>
        <v>0</v>
      </c>
      <c r="R395" s="227">
        <f>+'C social'!C398</f>
        <v>0</v>
      </c>
      <c r="S395" s="227">
        <f>+Trasp!C398</f>
        <v>0</v>
      </c>
      <c r="T395" s="227">
        <f>+Turismo!C398</f>
        <v>0</v>
      </c>
      <c r="V395" s="260">
        <f>+'Gastos R33'!C399</f>
        <v>0</v>
      </c>
      <c r="X395" s="227">
        <f t="shared" si="29"/>
        <v>0</v>
      </c>
    </row>
    <row r="396" spans="1:24" x14ac:dyDescent="0.2">
      <c r="A396" s="14" t="s">
        <v>1007</v>
      </c>
      <c r="B396" s="15" t="s">
        <v>1008</v>
      </c>
      <c r="C396" s="421">
        <f t="shared" si="32"/>
        <v>0</v>
      </c>
      <c r="D396" s="426"/>
      <c r="E396" s="294">
        <f t="shared" si="30"/>
        <v>0</v>
      </c>
      <c r="F396" s="307"/>
      <c r="G396" s="308"/>
      <c r="H396" s="308"/>
      <c r="I396" s="308"/>
      <c r="J396" s="308"/>
      <c r="M396" s="260">
        <f t="shared" si="31"/>
        <v>0</v>
      </c>
      <c r="N396" s="204" t="s">
        <v>1007</v>
      </c>
      <c r="O396" s="227">
        <f>+Adm!C399</f>
        <v>0</v>
      </c>
      <c r="P396" s="227">
        <f>+PresMpal!C399</f>
        <v>0</v>
      </c>
      <c r="Q396" s="227">
        <f>+'Pro civil'!C399</f>
        <v>0</v>
      </c>
      <c r="R396" s="227">
        <f>+'C social'!C399</f>
        <v>0</v>
      </c>
      <c r="S396" s="227">
        <f>+Trasp!C399</f>
        <v>0</v>
      </c>
      <c r="T396" s="227">
        <f>+Turismo!C399</f>
        <v>0</v>
      </c>
      <c r="V396" s="260">
        <f>+'Gastos R33'!C400</f>
        <v>0</v>
      </c>
      <c r="X396" s="227">
        <f t="shared" si="29"/>
        <v>0</v>
      </c>
    </row>
    <row r="397" spans="1:24" x14ac:dyDescent="0.2">
      <c r="A397" s="14" t="s">
        <v>1009</v>
      </c>
      <c r="B397" s="15" t="s">
        <v>1010</v>
      </c>
      <c r="C397" s="421"/>
      <c r="D397" s="421"/>
      <c r="E397" s="294">
        <f t="shared" si="30"/>
        <v>0</v>
      </c>
      <c r="F397" s="307"/>
      <c r="G397" s="308"/>
      <c r="H397" s="308"/>
      <c r="I397" s="308"/>
      <c r="J397" s="308"/>
      <c r="M397" s="260">
        <f t="shared" si="31"/>
        <v>0</v>
      </c>
      <c r="N397" s="204" t="s">
        <v>1009</v>
      </c>
      <c r="O397" s="227">
        <f>+Adm!C400</f>
        <v>0</v>
      </c>
      <c r="P397" s="227">
        <f>+PresMpal!C400</f>
        <v>0</v>
      </c>
      <c r="Q397" s="227">
        <f>+'Pro civil'!C400</f>
        <v>0</v>
      </c>
      <c r="R397" s="227">
        <f>+'C social'!C400</f>
        <v>0</v>
      </c>
      <c r="S397" s="227">
        <f>+Trasp!C400</f>
        <v>0</v>
      </c>
      <c r="T397" s="227">
        <f>+Turismo!C400</f>
        <v>0</v>
      </c>
      <c r="V397" s="260">
        <f>+'Gastos R33'!C401</f>
        <v>0</v>
      </c>
      <c r="X397" s="227">
        <f t="shared" si="29"/>
        <v>0</v>
      </c>
    </row>
    <row r="398" spans="1:24" x14ac:dyDescent="0.2">
      <c r="A398" s="14" t="s">
        <v>1011</v>
      </c>
      <c r="B398" s="15" t="s">
        <v>1012</v>
      </c>
      <c r="C398" s="421">
        <v>285000</v>
      </c>
      <c r="D398" s="421"/>
      <c r="E398" s="294">
        <f t="shared" si="30"/>
        <v>0.33514011485004791</v>
      </c>
      <c r="F398" s="307"/>
      <c r="G398" s="308"/>
      <c r="H398" s="308"/>
      <c r="I398" s="308"/>
      <c r="J398" s="308"/>
      <c r="M398" s="260">
        <f t="shared" si="31"/>
        <v>0</v>
      </c>
      <c r="N398" s="204" t="s">
        <v>1011</v>
      </c>
      <c r="O398" s="227">
        <f>+Adm!C401</f>
        <v>0</v>
      </c>
      <c r="P398" s="227">
        <f>+PresMpal!C401</f>
        <v>0</v>
      </c>
      <c r="Q398" s="227">
        <f>+'Pro civil'!C401</f>
        <v>0</v>
      </c>
      <c r="R398" s="227">
        <f>+'C social'!C401</f>
        <v>0</v>
      </c>
      <c r="S398" s="227">
        <f>+Trasp!C401</f>
        <v>0</v>
      </c>
      <c r="T398" s="227">
        <f>+Turismo!C401</f>
        <v>0</v>
      </c>
      <c r="V398" s="260">
        <f>+'Gastos R33'!C402</f>
        <v>0</v>
      </c>
      <c r="X398" s="227">
        <f t="shared" si="29"/>
        <v>0</v>
      </c>
    </row>
    <row r="399" spans="1:24" x14ac:dyDescent="0.2">
      <c r="A399" s="14" t="s">
        <v>1013</v>
      </c>
      <c r="B399" s="15" t="s">
        <v>1014</v>
      </c>
      <c r="C399" s="421"/>
      <c r="D399" s="421"/>
      <c r="E399" s="294">
        <f t="shared" si="30"/>
        <v>0</v>
      </c>
      <c r="F399" s="307"/>
      <c r="G399" s="308"/>
      <c r="H399" s="308"/>
      <c r="I399" s="308"/>
      <c r="J399" s="308"/>
      <c r="M399" s="260">
        <f t="shared" si="31"/>
        <v>0</v>
      </c>
      <c r="N399" s="204" t="s">
        <v>1013</v>
      </c>
      <c r="O399" s="227">
        <f>+Adm!C402</f>
        <v>0</v>
      </c>
      <c r="P399" s="227">
        <f>+PresMpal!C402</f>
        <v>0</v>
      </c>
      <c r="Q399" s="227">
        <f>+'Pro civil'!C402</f>
        <v>0</v>
      </c>
      <c r="R399" s="227">
        <f>+'C social'!C402</f>
        <v>0</v>
      </c>
      <c r="S399" s="227">
        <f>+Trasp!C402</f>
        <v>0</v>
      </c>
      <c r="T399" s="227">
        <f>+Turismo!C402</f>
        <v>0</v>
      </c>
      <c r="V399" s="260">
        <f>+'Gastos R33'!C403</f>
        <v>0</v>
      </c>
      <c r="X399" s="227">
        <f t="shared" si="29"/>
        <v>0</v>
      </c>
    </row>
    <row r="400" spans="1:24" x14ac:dyDescent="0.2">
      <c r="A400" s="14" t="s">
        <v>1015</v>
      </c>
      <c r="B400" s="15" t="s">
        <v>1016</v>
      </c>
      <c r="C400" s="421">
        <f t="shared" si="32"/>
        <v>246000</v>
      </c>
      <c r="D400" s="427"/>
      <c r="E400" s="294">
        <f t="shared" si="30"/>
        <v>0.28927883597583082</v>
      </c>
      <c r="F400" s="307"/>
      <c r="G400" s="308"/>
      <c r="H400" s="308"/>
      <c r="I400" s="308"/>
      <c r="J400" s="308"/>
      <c r="M400" s="260">
        <f t="shared" si="31"/>
        <v>246000</v>
      </c>
      <c r="N400" s="204" t="s">
        <v>1015</v>
      </c>
      <c r="O400" s="227">
        <f>+Adm!C403</f>
        <v>100000</v>
      </c>
      <c r="P400" s="227">
        <f>+PresMpal!C403</f>
        <v>0</v>
      </c>
      <c r="Q400" s="227">
        <f>+'Pro civil'!C403</f>
        <v>0</v>
      </c>
      <c r="R400" s="227">
        <f>+'C social'!C403</f>
        <v>0</v>
      </c>
      <c r="S400" s="227">
        <f>+Trasp!C403</f>
        <v>0</v>
      </c>
      <c r="T400" s="227">
        <f>+Turismo!C403</f>
        <v>0</v>
      </c>
      <c r="V400" s="260">
        <f>+'Gastos R33'!C404</f>
        <v>146000</v>
      </c>
      <c r="X400" s="227">
        <f t="shared" si="29"/>
        <v>100000</v>
      </c>
    </row>
    <row r="401" spans="1:24" x14ac:dyDescent="0.2">
      <c r="A401" s="13" t="s">
        <v>1017</v>
      </c>
      <c r="B401" s="25" t="s">
        <v>1018</v>
      </c>
      <c r="C401" s="386">
        <f>SUM(C402:C409)</f>
        <v>400000</v>
      </c>
      <c r="D401" s="425"/>
      <c r="E401" s="317">
        <f t="shared" si="30"/>
        <v>0.47037209101761113</v>
      </c>
      <c r="F401" s="307"/>
      <c r="G401" s="308"/>
      <c r="H401" s="308"/>
      <c r="I401" s="308"/>
      <c r="J401" s="308"/>
      <c r="M401" s="260">
        <f t="shared" si="31"/>
        <v>0</v>
      </c>
      <c r="N401" s="203" t="s">
        <v>1017</v>
      </c>
      <c r="O401" s="227">
        <f>+Adm!C404</f>
        <v>0</v>
      </c>
      <c r="P401" s="227">
        <f>+PresMpal!C404</f>
        <v>0</v>
      </c>
      <c r="Q401" s="227">
        <f>+'Pro civil'!C404</f>
        <v>0</v>
      </c>
      <c r="R401" s="227">
        <f>+'C social'!C404</f>
        <v>0</v>
      </c>
      <c r="S401" s="227">
        <f>+Trasp!C404</f>
        <v>0</v>
      </c>
      <c r="T401" s="227">
        <f>+Turismo!C404</f>
        <v>0</v>
      </c>
      <c r="V401" s="260">
        <f>+'Gastos R33'!C405</f>
        <v>0</v>
      </c>
      <c r="X401" s="227">
        <f t="shared" si="29"/>
        <v>0</v>
      </c>
    </row>
    <row r="402" spans="1:24" x14ac:dyDescent="0.2">
      <c r="A402" s="14" t="s">
        <v>1019</v>
      </c>
      <c r="B402" s="15" t="s">
        <v>1020</v>
      </c>
      <c r="C402" s="421"/>
      <c r="D402" s="421"/>
      <c r="E402" s="294">
        <f t="shared" si="30"/>
        <v>0</v>
      </c>
      <c r="F402" s="307"/>
      <c r="G402" s="308"/>
      <c r="H402" s="308"/>
      <c r="I402" s="308"/>
      <c r="J402" s="308"/>
      <c r="M402" s="260">
        <f t="shared" si="31"/>
        <v>0</v>
      </c>
      <c r="N402" s="204" t="s">
        <v>1019</v>
      </c>
      <c r="O402" s="227">
        <f>+Adm!C405</f>
        <v>0</v>
      </c>
      <c r="P402" s="227">
        <f>+PresMpal!C405</f>
        <v>0</v>
      </c>
      <c r="Q402" s="227">
        <f>+'Pro civil'!C405</f>
        <v>0</v>
      </c>
      <c r="R402" s="227">
        <f>+'C social'!C405</f>
        <v>0</v>
      </c>
      <c r="S402" s="227">
        <f>+Trasp!C405</f>
        <v>0</v>
      </c>
      <c r="T402" s="227">
        <f>+Turismo!C405</f>
        <v>0</v>
      </c>
      <c r="V402" s="260">
        <f>+'Gastos R33'!C406</f>
        <v>0</v>
      </c>
      <c r="X402" s="227">
        <f t="shared" si="29"/>
        <v>0</v>
      </c>
    </row>
    <row r="403" spans="1:24" x14ac:dyDescent="0.2">
      <c r="A403" s="14" t="s">
        <v>1021</v>
      </c>
      <c r="B403" s="15" t="s">
        <v>1022</v>
      </c>
      <c r="C403" s="421">
        <f t="shared" si="32"/>
        <v>180000</v>
      </c>
      <c r="D403" s="421"/>
      <c r="E403" s="294">
        <f t="shared" si="30"/>
        <v>0.211667440957925</v>
      </c>
      <c r="F403" s="307"/>
      <c r="G403" s="308"/>
      <c r="H403" s="308"/>
      <c r="I403" s="308"/>
      <c r="J403" s="308"/>
      <c r="M403" s="260">
        <f t="shared" si="31"/>
        <v>180000</v>
      </c>
      <c r="N403" s="204" t="s">
        <v>1021</v>
      </c>
      <c r="O403" s="227">
        <f>+Adm!C406</f>
        <v>0</v>
      </c>
      <c r="P403" s="227">
        <f>+PresMpal!C406</f>
        <v>0</v>
      </c>
      <c r="Q403" s="227">
        <f>+'Pro civil'!C406</f>
        <v>0</v>
      </c>
      <c r="R403" s="227">
        <f>+'C social'!C406</f>
        <v>0</v>
      </c>
      <c r="S403" s="227">
        <f>+Trasp!C406</f>
        <v>0</v>
      </c>
      <c r="T403" s="227">
        <f>+Turismo!C406</f>
        <v>0</v>
      </c>
      <c r="V403" s="260">
        <f>+'Gastos R33'!C407</f>
        <v>180000</v>
      </c>
      <c r="X403" s="227">
        <f t="shared" si="29"/>
        <v>0</v>
      </c>
    </row>
    <row r="404" spans="1:24" x14ac:dyDescent="0.2">
      <c r="A404" s="14" t="s">
        <v>1023</v>
      </c>
      <c r="B404" s="15" t="s">
        <v>1024</v>
      </c>
      <c r="C404" s="421"/>
      <c r="D404" s="421"/>
      <c r="E404" s="294">
        <f t="shared" si="30"/>
        <v>0</v>
      </c>
      <c r="F404" s="307"/>
      <c r="G404" s="308"/>
      <c r="H404" s="308"/>
      <c r="I404" s="308"/>
      <c r="J404" s="308"/>
      <c r="M404" s="260">
        <f t="shared" si="31"/>
        <v>0</v>
      </c>
      <c r="N404" s="204" t="s">
        <v>1023</v>
      </c>
      <c r="O404" s="227">
        <f>+Adm!C407</f>
        <v>0</v>
      </c>
      <c r="P404" s="227">
        <f>+PresMpal!C407</f>
        <v>0</v>
      </c>
      <c r="Q404" s="227">
        <f>+'Pro civil'!C407</f>
        <v>0</v>
      </c>
      <c r="R404" s="227">
        <f>+'C social'!C407</f>
        <v>0</v>
      </c>
      <c r="S404" s="227">
        <f>+Trasp!C407</f>
        <v>0</v>
      </c>
      <c r="T404" s="227">
        <f>+Turismo!C407</f>
        <v>0</v>
      </c>
      <c r="V404" s="260">
        <f>+'Gastos R33'!C408</f>
        <v>0</v>
      </c>
      <c r="X404" s="227">
        <f t="shared" si="29"/>
        <v>0</v>
      </c>
    </row>
    <row r="405" spans="1:24" x14ac:dyDescent="0.2">
      <c r="A405" s="14" t="s">
        <v>1025</v>
      </c>
      <c r="B405" s="15" t="s">
        <v>1026</v>
      </c>
      <c r="C405" s="421">
        <f t="shared" si="32"/>
        <v>0</v>
      </c>
      <c r="D405" s="421"/>
      <c r="E405" s="294">
        <f t="shared" si="30"/>
        <v>0</v>
      </c>
      <c r="F405" s="307"/>
      <c r="G405" s="308"/>
      <c r="H405" s="308"/>
      <c r="I405" s="308"/>
      <c r="J405" s="308"/>
      <c r="M405" s="260">
        <f t="shared" si="31"/>
        <v>0</v>
      </c>
      <c r="N405" s="204" t="s">
        <v>1025</v>
      </c>
      <c r="O405" s="227">
        <f>+Adm!C408</f>
        <v>0</v>
      </c>
      <c r="P405" s="227">
        <f>+PresMpal!C408</f>
        <v>0</v>
      </c>
      <c r="Q405" s="227">
        <f>+'Pro civil'!C408</f>
        <v>0</v>
      </c>
      <c r="R405" s="227">
        <f>+'C social'!C408</f>
        <v>0</v>
      </c>
      <c r="S405" s="227">
        <f>+Trasp!C408</f>
        <v>0</v>
      </c>
      <c r="T405" s="227">
        <f>+Turismo!C408</f>
        <v>0</v>
      </c>
      <c r="V405" s="260">
        <f>+'Gastos R33'!C409</f>
        <v>0</v>
      </c>
      <c r="X405" s="227">
        <f t="shared" si="29"/>
        <v>0</v>
      </c>
    </row>
    <row r="406" spans="1:24" x14ac:dyDescent="0.2">
      <c r="A406" s="14" t="s">
        <v>1027</v>
      </c>
      <c r="B406" s="15" t="s">
        <v>1028</v>
      </c>
      <c r="C406" s="421"/>
      <c r="D406" s="421"/>
      <c r="E406" s="294">
        <f t="shared" si="30"/>
        <v>0</v>
      </c>
      <c r="F406" s="307"/>
      <c r="G406" s="308"/>
      <c r="H406" s="308"/>
      <c r="I406" s="308"/>
      <c r="J406" s="308"/>
      <c r="M406" s="260">
        <f t="shared" si="31"/>
        <v>0</v>
      </c>
      <c r="N406" s="204" t="s">
        <v>1027</v>
      </c>
      <c r="O406" s="227">
        <f>+Adm!C409</f>
        <v>0</v>
      </c>
      <c r="P406" s="227">
        <f>+PresMpal!C409</f>
        <v>0</v>
      </c>
      <c r="Q406" s="227">
        <f>+'Pro civil'!C409</f>
        <v>0</v>
      </c>
      <c r="R406" s="227">
        <f>+'C social'!C409</f>
        <v>0</v>
      </c>
      <c r="S406" s="227">
        <f>+Trasp!C409</f>
        <v>0</v>
      </c>
      <c r="T406" s="227">
        <f>+Turismo!C409</f>
        <v>0</v>
      </c>
      <c r="V406" s="260">
        <f>+'Gastos R33'!C410</f>
        <v>0</v>
      </c>
      <c r="X406" s="227">
        <f t="shared" si="29"/>
        <v>0</v>
      </c>
    </row>
    <row r="407" spans="1:24" x14ac:dyDescent="0.2">
      <c r="A407" s="14" t="s">
        <v>1029</v>
      </c>
      <c r="B407" s="15" t="s">
        <v>1030</v>
      </c>
      <c r="C407" s="421">
        <f t="shared" si="32"/>
        <v>100000</v>
      </c>
      <c r="D407" s="421"/>
      <c r="E407" s="294">
        <f t="shared" si="30"/>
        <v>0.11759302275440278</v>
      </c>
      <c r="F407" s="307"/>
      <c r="G407" s="308"/>
      <c r="H407" s="308"/>
      <c r="I407" s="308"/>
      <c r="J407" s="308"/>
      <c r="M407" s="260">
        <f t="shared" si="31"/>
        <v>100000</v>
      </c>
      <c r="N407" s="204" t="s">
        <v>1029</v>
      </c>
      <c r="O407" s="227">
        <f>+Adm!C410</f>
        <v>100000</v>
      </c>
      <c r="P407" s="227">
        <f>+PresMpal!C410</f>
        <v>0</v>
      </c>
      <c r="Q407" s="227">
        <f>+'Pro civil'!C410</f>
        <v>0</v>
      </c>
      <c r="R407" s="227">
        <f>+'C social'!C410</f>
        <v>0</v>
      </c>
      <c r="S407" s="227">
        <f>+Trasp!C410</f>
        <v>0</v>
      </c>
      <c r="T407" s="227">
        <f>+Turismo!C410</f>
        <v>0</v>
      </c>
      <c r="V407" s="260">
        <f>+'Gastos R33'!C411</f>
        <v>0</v>
      </c>
      <c r="X407" s="227">
        <f t="shared" si="29"/>
        <v>100000</v>
      </c>
    </row>
    <row r="408" spans="1:24" x14ac:dyDescent="0.2">
      <c r="A408" s="14" t="s">
        <v>1031</v>
      </c>
      <c r="B408" s="15" t="s">
        <v>1032</v>
      </c>
      <c r="C408" s="421"/>
      <c r="D408" s="421"/>
      <c r="E408" s="294">
        <f t="shared" si="30"/>
        <v>0</v>
      </c>
      <c r="F408" s="307"/>
      <c r="G408" s="308"/>
      <c r="H408" s="308"/>
      <c r="I408" s="308"/>
      <c r="J408" s="308"/>
      <c r="M408" s="260">
        <f t="shared" si="31"/>
        <v>0</v>
      </c>
      <c r="N408" s="204" t="s">
        <v>1031</v>
      </c>
      <c r="O408" s="227">
        <f>+Adm!C411</f>
        <v>0</v>
      </c>
      <c r="P408" s="227">
        <f>+PresMpal!C411</f>
        <v>0</v>
      </c>
      <c r="Q408" s="227">
        <f>+'Pro civil'!C411</f>
        <v>0</v>
      </c>
      <c r="R408" s="227">
        <f>+'C social'!C411</f>
        <v>0</v>
      </c>
      <c r="S408" s="227">
        <f>+Trasp!C411</f>
        <v>0</v>
      </c>
      <c r="T408" s="227">
        <f>+Turismo!C411</f>
        <v>0</v>
      </c>
      <c r="V408" s="260">
        <f>+'Gastos R33'!C412</f>
        <v>0</v>
      </c>
      <c r="X408" s="227">
        <f t="shared" si="29"/>
        <v>0</v>
      </c>
    </row>
    <row r="409" spans="1:24" x14ac:dyDescent="0.2">
      <c r="A409" s="14" t="s">
        <v>1033</v>
      </c>
      <c r="B409" s="15" t="s">
        <v>1034</v>
      </c>
      <c r="C409" s="421">
        <f t="shared" si="32"/>
        <v>120000</v>
      </c>
      <c r="D409" s="421"/>
      <c r="E409" s="294">
        <f t="shared" si="30"/>
        <v>0.14111162730528332</v>
      </c>
      <c r="F409" s="307"/>
      <c r="G409" s="308"/>
      <c r="H409" s="308"/>
      <c r="I409" s="308"/>
      <c r="J409" s="308"/>
      <c r="M409" s="260">
        <f t="shared" si="31"/>
        <v>120000</v>
      </c>
      <c r="N409" s="204" t="s">
        <v>1033</v>
      </c>
      <c r="O409" s="227">
        <f>+Adm!C412</f>
        <v>120000</v>
      </c>
      <c r="P409" s="227">
        <f>+PresMpal!C412</f>
        <v>0</v>
      </c>
      <c r="Q409" s="227">
        <f>+'Pro civil'!C412</f>
        <v>0</v>
      </c>
      <c r="R409" s="227">
        <f>+'C social'!C412</f>
        <v>0</v>
      </c>
      <c r="S409" s="227">
        <f>+Trasp!C412</f>
        <v>0</v>
      </c>
      <c r="T409" s="227">
        <f>+Turismo!C412</f>
        <v>0</v>
      </c>
      <c r="V409" s="260">
        <f>+'Gastos R33'!C413</f>
        <v>0</v>
      </c>
      <c r="X409" s="227">
        <f t="shared" si="29"/>
        <v>120000</v>
      </c>
    </row>
    <row r="410" spans="1:24" x14ac:dyDescent="0.2">
      <c r="A410" s="13" t="s">
        <v>1035</v>
      </c>
      <c r="B410" s="25" t="s">
        <v>1036</v>
      </c>
      <c r="C410" s="386">
        <f>SUM(C411:C414)</f>
        <v>0</v>
      </c>
      <c r="D410" s="425"/>
      <c r="E410" s="317">
        <f t="shared" si="30"/>
        <v>0</v>
      </c>
      <c r="F410" s="307"/>
      <c r="G410" s="308"/>
      <c r="H410" s="308"/>
      <c r="I410" s="308"/>
      <c r="J410" s="308"/>
      <c r="M410" s="260">
        <f t="shared" si="31"/>
        <v>0</v>
      </c>
      <c r="N410" s="203" t="s">
        <v>1035</v>
      </c>
      <c r="O410" s="227">
        <f>+Adm!C413</f>
        <v>0</v>
      </c>
      <c r="P410" s="227">
        <f>+PresMpal!C413</f>
        <v>0</v>
      </c>
      <c r="Q410" s="227">
        <f>+'Pro civil'!C413</f>
        <v>0</v>
      </c>
      <c r="R410" s="227">
        <f>+'C social'!C413</f>
        <v>0</v>
      </c>
      <c r="S410" s="227">
        <f>+Trasp!C413</f>
        <v>0</v>
      </c>
      <c r="T410" s="227">
        <f>+Turismo!C413</f>
        <v>0</v>
      </c>
      <c r="V410" s="260">
        <f>+'Gastos R33'!C414</f>
        <v>0</v>
      </c>
      <c r="X410" s="227">
        <f t="shared" si="29"/>
        <v>0</v>
      </c>
    </row>
    <row r="411" spans="1:24" x14ac:dyDescent="0.2">
      <c r="A411" s="14" t="s">
        <v>1037</v>
      </c>
      <c r="B411" s="15" t="s">
        <v>1038</v>
      </c>
      <c r="C411" s="421"/>
      <c r="D411" s="421"/>
      <c r="E411" s="294">
        <f t="shared" si="30"/>
        <v>0</v>
      </c>
      <c r="F411" s="307"/>
      <c r="G411" s="308"/>
      <c r="H411" s="308"/>
      <c r="I411" s="308"/>
      <c r="J411" s="308"/>
      <c r="M411" s="260">
        <f t="shared" si="31"/>
        <v>0</v>
      </c>
      <c r="N411" s="204" t="s">
        <v>1037</v>
      </c>
      <c r="O411" s="227">
        <f>+Adm!C414</f>
        <v>0</v>
      </c>
      <c r="P411" s="227">
        <f>+PresMpal!C414</f>
        <v>0</v>
      </c>
      <c r="Q411" s="227">
        <f>+'Pro civil'!C414</f>
        <v>0</v>
      </c>
      <c r="R411" s="227">
        <f>+'C social'!C414</f>
        <v>0</v>
      </c>
      <c r="S411" s="227">
        <f>+Trasp!C414</f>
        <v>0</v>
      </c>
      <c r="T411" s="227">
        <f>+Turismo!C414</f>
        <v>0</v>
      </c>
      <c r="V411" s="260">
        <f>+'Gastos R33'!C415</f>
        <v>0</v>
      </c>
      <c r="X411" s="227">
        <f t="shared" si="29"/>
        <v>0</v>
      </c>
    </row>
    <row r="412" spans="1:24" x14ac:dyDescent="0.2">
      <c r="A412" s="14" t="s">
        <v>1039</v>
      </c>
      <c r="B412" s="15" t="s">
        <v>1040</v>
      </c>
      <c r="C412" s="421">
        <f t="shared" si="32"/>
        <v>0</v>
      </c>
      <c r="D412" s="421"/>
      <c r="E412" s="294">
        <f t="shared" si="30"/>
        <v>0</v>
      </c>
      <c r="F412" s="307"/>
      <c r="G412" s="308"/>
      <c r="H412" s="308"/>
      <c r="I412" s="308"/>
      <c r="J412" s="308"/>
      <c r="M412" s="260">
        <f t="shared" si="31"/>
        <v>0</v>
      </c>
      <c r="N412" s="204" t="s">
        <v>1039</v>
      </c>
      <c r="O412" s="227">
        <f>+Adm!C415</f>
        <v>0</v>
      </c>
      <c r="P412" s="227">
        <f>+PresMpal!C415</f>
        <v>0</v>
      </c>
      <c r="Q412" s="227">
        <f>+'Pro civil'!C415</f>
        <v>0</v>
      </c>
      <c r="R412" s="227">
        <f>+'C social'!C415</f>
        <v>0</v>
      </c>
      <c r="S412" s="227">
        <f>+Trasp!C415</f>
        <v>0</v>
      </c>
      <c r="T412" s="227">
        <f>+Turismo!C415</f>
        <v>0</v>
      </c>
      <c r="V412" s="260">
        <f>+'Gastos R33'!C416</f>
        <v>0</v>
      </c>
      <c r="X412" s="227">
        <f t="shared" si="29"/>
        <v>0</v>
      </c>
    </row>
    <row r="413" spans="1:24" x14ac:dyDescent="0.2">
      <c r="A413" s="14" t="s">
        <v>1041</v>
      </c>
      <c r="B413" s="15" t="s">
        <v>1042</v>
      </c>
      <c r="C413" s="421"/>
      <c r="D413" s="421"/>
      <c r="E413" s="294">
        <f t="shared" si="30"/>
        <v>0</v>
      </c>
      <c r="F413" s="307"/>
      <c r="G413" s="308"/>
      <c r="H413" s="308"/>
      <c r="I413" s="308"/>
      <c r="J413" s="308"/>
      <c r="M413" s="260">
        <f t="shared" si="31"/>
        <v>0</v>
      </c>
      <c r="N413" s="204" t="s">
        <v>1041</v>
      </c>
      <c r="O413" s="227">
        <f>+Adm!C416</f>
        <v>0</v>
      </c>
      <c r="P413" s="227">
        <f>+PresMpal!C416</f>
        <v>0</v>
      </c>
      <c r="Q413" s="227">
        <f>+'Pro civil'!C416</f>
        <v>0</v>
      </c>
      <c r="R413" s="227">
        <f>+'C social'!C416</f>
        <v>0</v>
      </c>
      <c r="S413" s="227">
        <f>+Trasp!C416</f>
        <v>0</v>
      </c>
      <c r="T413" s="227">
        <f>+Turismo!C416</f>
        <v>0</v>
      </c>
      <c r="V413" s="260">
        <f>+'Gastos R33'!C417</f>
        <v>0</v>
      </c>
      <c r="X413" s="227">
        <f t="shared" si="29"/>
        <v>0</v>
      </c>
    </row>
    <row r="414" spans="1:24" x14ac:dyDescent="0.2">
      <c r="A414" s="14" t="s">
        <v>1043</v>
      </c>
      <c r="B414" s="15" t="s">
        <v>1044</v>
      </c>
      <c r="C414" s="421">
        <f t="shared" si="32"/>
        <v>0</v>
      </c>
      <c r="D414" s="421"/>
      <c r="E414" s="294">
        <f t="shared" si="30"/>
        <v>0</v>
      </c>
      <c r="F414" s="307"/>
      <c r="G414" s="308"/>
      <c r="H414" s="308"/>
      <c r="I414" s="308"/>
      <c r="J414" s="308"/>
      <c r="M414" s="260">
        <f t="shared" si="31"/>
        <v>0</v>
      </c>
      <c r="N414" s="204" t="s">
        <v>1043</v>
      </c>
      <c r="O414" s="227">
        <f>+Adm!C417</f>
        <v>0</v>
      </c>
      <c r="P414" s="227">
        <f>+PresMpal!C417</f>
        <v>0</v>
      </c>
      <c r="Q414" s="227">
        <f>+'Pro civil'!C417</f>
        <v>0</v>
      </c>
      <c r="R414" s="227">
        <f>+'C social'!C417</f>
        <v>0</v>
      </c>
      <c r="S414" s="227">
        <f>+Trasp!C417</f>
        <v>0</v>
      </c>
      <c r="T414" s="227">
        <f>+Turismo!C417</f>
        <v>0</v>
      </c>
      <c r="V414" s="260">
        <f>+'Gastos R33'!C418</f>
        <v>0</v>
      </c>
      <c r="X414" s="227">
        <f t="shared" si="29"/>
        <v>0</v>
      </c>
    </row>
    <row r="415" spans="1:24" x14ac:dyDescent="0.2">
      <c r="A415" s="13" t="s">
        <v>1045</v>
      </c>
      <c r="B415" s="25" t="s">
        <v>24</v>
      </c>
      <c r="C415" s="386">
        <f>SUM(C416:C427)</f>
        <v>460000</v>
      </c>
      <c r="D415" s="425"/>
      <c r="E415" s="317">
        <f t="shared" si="30"/>
        <v>0.54092790467025276</v>
      </c>
      <c r="F415" s="307"/>
      <c r="G415" s="308"/>
      <c r="H415" s="308"/>
      <c r="I415" s="308"/>
      <c r="J415" s="308"/>
      <c r="M415" s="260">
        <f t="shared" si="31"/>
        <v>0</v>
      </c>
      <c r="N415" s="203" t="s">
        <v>1045</v>
      </c>
      <c r="O415" s="227">
        <f>+Adm!C418</f>
        <v>0</v>
      </c>
      <c r="P415" s="227">
        <f>+PresMpal!C418</f>
        <v>0</v>
      </c>
      <c r="Q415" s="227">
        <f>+'Pro civil'!C418</f>
        <v>0</v>
      </c>
      <c r="R415" s="227">
        <f>+'C social'!C418</f>
        <v>0</v>
      </c>
      <c r="S415" s="227">
        <f>+Trasp!C418</f>
        <v>0</v>
      </c>
      <c r="T415" s="227">
        <f>+Turismo!C418</f>
        <v>0</v>
      </c>
      <c r="V415" s="260">
        <f>+'Gastos R33'!C419</f>
        <v>0</v>
      </c>
      <c r="X415" s="227">
        <f t="shared" si="29"/>
        <v>0</v>
      </c>
    </row>
    <row r="416" spans="1:24" x14ac:dyDescent="0.2">
      <c r="A416" s="14" t="s">
        <v>1046</v>
      </c>
      <c r="B416" s="15" t="s">
        <v>1047</v>
      </c>
      <c r="C416" s="421"/>
      <c r="D416" s="421"/>
      <c r="E416" s="294">
        <f t="shared" si="30"/>
        <v>0</v>
      </c>
      <c r="F416" s="307"/>
      <c r="G416" s="308"/>
      <c r="H416" s="308"/>
      <c r="I416" s="308"/>
      <c r="J416" s="308"/>
      <c r="M416" s="260">
        <f t="shared" si="31"/>
        <v>0</v>
      </c>
      <c r="N416" s="204" t="s">
        <v>1046</v>
      </c>
      <c r="O416" s="227">
        <f>+Adm!C419</f>
        <v>0</v>
      </c>
      <c r="P416" s="227">
        <f>+PresMpal!C419</f>
        <v>0</v>
      </c>
      <c r="Q416" s="227">
        <f>+'Pro civil'!C419</f>
        <v>0</v>
      </c>
      <c r="R416" s="227">
        <f>+'C social'!C419</f>
        <v>0</v>
      </c>
      <c r="S416" s="227">
        <f>+Trasp!C419</f>
        <v>0</v>
      </c>
      <c r="T416" s="227">
        <f>+Turismo!C419</f>
        <v>0</v>
      </c>
      <c r="V416" s="260">
        <f>+'Gastos R33'!C420</f>
        <v>0</v>
      </c>
      <c r="X416" s="227">
        <f t="shared" si="29"/>
        <v>0</v>
      </c>
    </row>
    <row r="417" spans="1:24" x14ac:dyDescent="0.2">
      <c r="A417" s="14" t="s">
        <v>1048</v>
      </c>
      <c r="B417" s="15" t="s">
        <v>1049</v>
      </c>
      <c r="C417" s="421">
        <v>460000</v>
      </c>
      <c r="D417" s="421"/>
      <c r="E417" s="294">
        <f t="shared" si="30"/>
        <v>0.54092790467025276</v>
      </c>
      <c r="F417" s="307"/>
      <c r="G417" s="308"/>
      <c r="H417" s="308"/>
      <c r="I417" s="308"/>
      <c r="J417" s="308"/>
      <c r="M417" s="260">
        <f t="shared" si="31"/>
        <v>760000</v>
      </c>
      <c r="N417" s="204" t="s">
        <v>1048</v>
      </c>
      <c r="O417" s="227">
        <f>+Adm!C420</f>
        <v>760000</v>
      </c>
      <c r="P417" s="227">
        <f>+PresMpal!C420</f>
        <v>0</v>
      </c>
      <c r="Q417" s="227">
        <f>+'Pro civil'!C420</f>
        <v>0</v>
      </c>
      <c r="R417" s="227">
        <f>+'C social'!C420</f>
        <v>0</v>
      </c>
      <c r="S417" s="227">
        <f>+Trasp!C420</f>
        <v>0</v>
      </c>
      <c r="T417" s="227">
        <f>+Turismo!C420</f>
        <v>0</v>
      </c>
      <c r="V417" s="260">
        <f>+'Gastos R33'!C421</f>
        <v>0</v>
      </c>
      <c r="X417" s="227">
        <f t="shared" si="29"/>
        <v>760000</v>
      </c>
    </row>
    <row r="418" spans="1:24" x14ac:dyDescent="0.2">
      <c r="A418" s="14" t="s">
        <v>1050</v>
      </c>
      <c r="B418" s="15" t="s">
        <v>1051</v>
      </c>
      <c r="C418" s="421"/>
      <c r="D418" s="421"/>
      <c r="E418" s="294">
        <f t="shared" si="30"/>
        <v>0</v>
      </c>
      <c r="F418" s="307"/>
      <c r="G418" s="308"/>
      <c r="H418" s="308"/>
      <c r="I418" s="308"/>
      <c r="J418" s="308"/>
      <c r="M418" s="260">
        <f t="shared" si="31"/>
        <v>0</v>
      </c>
      <c r="N418" s="204" t="s">
        <v>1050</v>
      </c>
      <c r="O418" s="227">
        <f>+Adm!C421</f>
        <v>0</v>
      </c>
      <c r="P418" s="227">
        <f>+PresMpal!C421</f>
        <v>0</v>
      </c>
      <c r="Q418" s="227">
        <f>+'Pro civil'!C421</f>
        <v>0</v>
      </c>
      <c r="R418" s="227">
        <f>+'C social'!C421</f>
        <v>0</v>
      </c>
      <c r="S418" s="227">
        <f>+Trasp!C421</f>
        <v>0</v>
      </c>
      <c r="T418" s="227">
        <f>+Turismo!C421</f>
        <v>0</v>
      </c>
      <c r="V418" s="260">
        <f>+'Gastos R33'!C422</f>
        <v>0</v>
      </c>
      <c r="X418" s="227">
        <f t="shared" si="29"/>
        <v>0</v>
      </c>
    </row>
    <row r="419" spans="1:24" x14ac:dyDescent="0.2">
      <c r="A419" s="14" t="s">
        <v>1052</v>
      </c>
      <c r="B419" s="15" t="s">
        <v>1053</v>
      </c>
      <c r="C419" s="421">
        <f t="shared" si="32"/>
        <v>0</v>
      </c>
      <c r="D419" s="426"/>
      <c r="E419" s="294">
        <f t="shared" si="30"/>
        <v>0</v>
      </c>
      <c r="F419" s="307"/>
      <c r="G419" s="308"/>
      <c r="H419" s="308"/>
      <c r="I419" s="308"/>
      <c r="J419" s="308"/>
      <c r="M419" s="260">
        <f t="shared" si="31"/>
        <v>0</v>
      </c>
      <c r="N419" s="204" t="s">
        <v>1052</v>
      </c>
      <c r="O419" s="227">
        <f>+Adm!C422</f>
        <v>0</v>
      </c>
      <c r="P419" s="227">
        <f>+PresMpal!C422</f>
        <v>0</v>
      </c>
      <c r="Q419" s="227">
        <f>+'Pro civil'!C422</f>
        <v>0</v>
      </c>
      <c r="R419" s="227">
        <f>+'C social'!C422</f>
        <v>0</v>
      </c>
      <c r="S419" s="227">
        <f>+Trasp!C422</f>
        <v>0</v>
      </c>
      <c r="T419" s="227">
        <f>+Turismo!C422</f>
        <v>0</v>
      </c>
      <c r="V419" s="260">
        <f>+'Gastos R33'!C423</f>
        <v>0</v>
      </c>
      <c r="X419" s="227">
        <f t="shared" si="29"/>
        <v>0</v>
      </c>
    </row>
    <row r="420" spans="1:24" x14ac:dyDescent="0.2">
      <c r="A420" s="14" t="s">
        <v>1054</v>
      </c>
      <c r="B420" s="15" t="s">
        <v>1055</v>
      </c>
      <c r="C420" s="421"/>
      <c r="D420" s="421"/>
      <c r="E420" s="294">
        <f t="shared" ref="E420:E451" si="33">+C420/$D$559*100</f>
        <v>0</v>
      </c>
      <c r="F420" s="307"/>
      <c r="G420" s="308"/>
      <c r="H420" s="308"/>
      <c r="I420" s="308"/>
      <c r="J420" s="308"/>
      <c r="M420" s="260">
        <f t="shared" si="31"/>
        <v>0</v>
      </c>
      <c r="N420" s="204" t="s">
        <v>1054</v>
      </c>
      <c r="O420" s="227">
        <f>+Adm!C423</f>
        <v>0</v>
      </c>
      <c r="P420" s="227">
        <f>+PresMpal!C423</f>
        <v>0</v>
      </c>
      <c r="Q420" s="227">
        <f>+'Pro civil'!C423</f>
        <v>0</v>
      </c>
      <c r="R420" s="227">
        <f>+'C social'!C423</f>
        <v>0</v>
      </c>
      <c r="S420" s="227">
        <f>+Trasp!C423</f>
        <v>0</v>
      </c>
      <c r="T420" s="227">
        <f>+Turismo!C423</f>
        <v>0</v>
      </c>
      <c r="V420" s="260">
        <f>+'Gastos R33'!C424</f>
        <v>0</v>
      </c>
      <c r="X420" s="227">
        <f t="shared" si="29"/>
        <v>0</v>
      </c>
    </row>
    <row r="421" spans="1:24" x14ac:dyDescent="0.2">
      <c r="A421" s="14" t="s">
        <v>1056</v>
      </c>
      <c r="B421" s="15" t="s">
        <v>1057</v>
      </c>
      <c r="C421" s="421">
        <f t="shared" si="32"/>
        <v>0</v>
      </c>
      <c r="D421" s="421"/>
      <c r="E421" s="294">
        <f t="shared" si="33"/>
        <v>0</v>
      </c>
      <c r="F421" s="307"/>
      <c r="G421" s="308"/>
      <c r="H421" s="308"/>
      <c r="I421" s="308"/>
      <c r="J421" s="308"/>
      <c r="M421" s="260">
        <f t="shared" si="31"/>
        <v>0</v>
      </c>
      <c r="N421" s="204" t="s">
        <v>1056</v>
      </c>
      <c r="O421" s="227">
        <f>+Adm!C424</f>
        <v>0</v>
      </c>
      <c r="P421" s="227">
        <f>+PresMpal!C424</f>
        <v>0</v>
      </c>
      <c r="Q421" s="227">
        <f>+'Pro civil'!C424</f>
        <v>0</v>
      </c>
      <c r="R421" s="227">
        <f>+'C social'!C424</f>
        <v>0</v>
      </c>
      <c r="S421" s="227">
        <f>+Trasp!C424</f>
        <v>0</v>
      </c>
      <c r="T421" s="227">
        <f>+Turismo!C424</f>
        <v>0</v>
      </c>
      <c r="V421" s="260">
        <f>+'Gastos R33'!C425</f>
        <v>0</v>
      </c>
      <c r="X421" s="227">
        <f t="shared" si="29"/>
        <v>0</v>
      </c>
    </row>
    <row r="422" spans="1:24" x14ac:dyDescent="0.2">
      <c r="A422" s="14" t="s">
        <v>1058</v>
      </c>
      <c r="B422" s="15" t="s">
        <v>1059</v>
      </c>
      <c r="C422" s="421"/>
      <c r="D422" s="426"/>
      <c r="E422" s="294">
        <f t="shared" si="33"/>
        <v>0</v>
      </c>
      <c r="F422" s="307"/>
      <c r="G422" s="308"/>
      <c r="H422" s="308"/>
      <c r="I422" s="308"/>
      <c r="J422" s="308"/>
      <c r="M422" s="260">
        <f t="shared" si="31"/>
        <v>0</v>
      </c>
      <c r="N422" s="204" t="s">
        <v>1058</v>
      </c>
      <c r="O422" s="227">
        <f>+Adm!C425</f>
        <v>0</v>
      </c>
      <c r="P422" s="227">
        <f>+PresMpal!C425</f>
        <v>0</v>
      </c>
      <c r="Q422" s="227">
        <f>+'Pro civil'!C425</f>
        <v>0</v>
      </c>
      <c r="R422" s="227">
        <f>+'C social'!C425</f>
        <v>0</v>
      </c>
      <c r="S422" s="227">
        <f>+Trasp!C425</f>
        <v>0</v>
      </c>
      <c r="T422" s="227">
        <f>+Turismo!C425</f>
        <v>0</v>
      </c>
      <c r="V422" s="260">
        <f>+'Gastos R33'!C426</f>
        <v>0</v>
      </c>
      <c r="X422" s="227">
        <f t="shared" si="29"/>
        <v>0</v>
      </c>
    </row>
    <row r="423" spans="1:24" x14ac:dyDescent="0.2">
      <c r="A423" s="14" t="s">
        <v>1060</v>
      </c>
      <c r="B423" s="15" t="s">
        <v>1061</v>
      </c>
      <c r="C423" s="421">
        <f t="shared" si="32"/>
        <v>0</v>
      </c>
      <c r="D423" s="421"/>
      <c r="E423" s="294">
        <f t="shared" si="33"/>
        <v>0</v>
      </c>
      <c r="F423" s="307"/>
      <c r="G423" s="308"/>
      <c r="H423" s="308"/>
      <c r="I423" s="308"/>
      <c r="J423" s="308"/>
      <c r="M423" s="260">
        <f t="shared" si="31"/>
        <v>0</v>
      </c>
      <c r="N423" s="204" t="s">
        <v>1060</v>
      </c>
      <c r="O423" s="227">
        <f>+Adm!C426</f>
        <v>0</v>
      </c>
      <c r="P423" s="227">
        <f>+PresMpal!C426</f>
        <v>0</v>
      </c>
      <c r="Q423" s="227">
        <f>+'Pro civil'!C426</f>
        <v>0</v>
      </c>
      <c r="R423" s="227">
        <f>+'C social'!C426</f>
        <v>0</v>
      </c>
      <c r="S423" s="227">
        <f>+Trasp!C426</f>
        <v>0</v>
      </c>
      <c r="T423" s="227">
        <f>+Turismo!C426</f>
        <v>0</v>
      </c>
      <c r="V423" s="260">
        <f>+'Gastos R33'!C427</f>
        <v>0</v>
      </c>
      <c r="X423" s="227">
        <f t="shared" ref="X423:X480" si="34">+O423-P423-Q423-R423-S423-T423</f>
        <v>0</v>
      </c>
    </row>
    <row r="424" spans="1:24" x14ac:dyDescent="0.2">
      <c r="A424" s="14" t="s">
        <v>1062</v>
      </c>
      <c r="B424" s="15" t="s">
        <v>1063</v>
      </c>
      <c r="C424" s="421"/>
      <c r="D424" s="421"/>
      <c r="E424" s="294">
        <f t="shared" si="33"/>
        <v>0</v>
      </c>
      <c r="F424" s="307"/>
      <c r="G424" s="308"/>
      <c r="H424" s="308"/>
      <c r="I424" s="308"/>
      <c r="J424" s="308"/>
      <c r="M424" s="260">
        <f t="shared" si="31"/>
        <v>0</v>
      </c>
      <c r="N424" s="204" t="s">
        <v>1062</v>
      </c>
      <c r="O424" s="227">
        <f>+Adm!C427</f>
        <v>0</v>
      </c>
      <c r="P424" s="227">
        <f>+PresMpal!C427</f>
        <v>0</v>
      </c>
      <c r="Q424" s="227">
        <f>+'Pro civil'!C427</f>
        <v>0</v>
      </c>
      <c r="R424" s="227">
        <f>+'C social'!C427</f>
        <v>0</v>
      </c>
      <c r="S424" s="227">
        <f>+Trasp!C427</f>
        <v>0</v>
      </c>
      <c r="T424" s="227">
        <f>+Turismo!C427</f>
        <v>0</v>
      </c>
      <c r="V424" s="260">
        <f>+'Gastos R33'!C428</f>
        <v>0</v>
      </c>
      <c r="X424" s="227">
        <f t="shared" si="34"/>
        <v>0</v>
      </c>
    </row>
    <row r="425" spans="1:24" x14ac:dyDescent="0.2">
      <c r="A425" s="14" t="s">
        <v>1064</v>
      </c>
      <c r="B425" s="15" t="s">
        <v>1065</v>
      </c>
      <c r="C425" s="421">
        <f t="shared" si="32"/>
        <v>0</v>
      </c>
      <c r="D425" s="426"/>
      <c r="E425" s="294">
        <f t="shared" si="33"/>
        <v>0</v>
      </c>
      <c r="F425" s="307"/>
      <c r="G425" s="308"/>
      <c r="H425" s="308"/>
      <c r="I425" s="308"/>
      <c r="J425" s="308"/>
      <c r="M425" s="260">
        <f t="shared" si="31"/>
        <v>0</v>
      </c>
      <c r="N425" s="204" t="s">
        <v>1064</v>
      </c>
      <c r="O425" s="227">
        <f>+Adm!C428</f>
        <v>0</v>
      </c>
      <c r="P425" s="227">
        <f>+PresMpal!C428</f>
        <v>0</v>
      </c>
      <c r="Q425" s="227">
        <f>+'Pro civil'!C428</f>
        <v>0</v>
      </c>
      <c r="R425" s="227">
        <f>+'C social'!C428</f>
        <v>0</v>
      </c>
      <c r="S425" s="227">
        <f>+Trasp!C428</f>
        <v>0</v>
      </c>
      <c r="T425" s="227">
        <f>+Turismo!C428</f>
        <v>0</v>
      </c>
      <c r="V425" s="260">
        <f>+'Gastos R33'!C429</f>
        <v>0</v>
      </c>
      <c r="X425" s="227">
        <f t="shared" si="34"/>
        <v>0</v>
      </c>
    </row>
    <row r="426" spans="1:24" x14ac:dyDescent="0.2">
      <c r="A426" s="14" t="s">
        <v>1066</v>
      </c>
      <c r="B426" s="15" t="s">
        <v>1067</v>
      </c>
      <c r="C426" s="421"/>
      <c r="D426" s="421"/>
      <c r="E426" s="294">
        <f t="shared" si="33"/>
        <v>0</v>
      </c>
      <c r="F426" s="307"/>
      <c r="G426" s="308"/>
      <c r="H426" s="308"/>
      <c r="I426" s="308"/>
      <c r="J426" s="308"/>
      <c r="M426" s="260">
        <f t="shared" si="31"/>
        <v>0</v>
      </c>
      <c r="N426" s="204" t="s">
        <v>1066</v>
      </c>
      <c r="O426" s="227">
        <f>+Adm!C429</f>
        <v>0</v>
      </c>
      <c r="P426" s="227">
        <f>+PresMpal!C429</f>
        <v>0</v>
      </c>
      <c r="Q426" s="227">
        <f>+'Pro civil'!C429</f>
        <v>0</v>
      </c>
      <c r="R426" s="227">
        <f>+'C social'!C429</f>
        <v>0</v>
      </c>
      <c r="S426" s="227">
        <f>+Trasp!C429</f>
        <v>0</v>
      </c>
      <c r="T426" s="227">
        <f>+Turismo!C429</f>
        <v>0</v>
      </c>
      <c r="V426" s="260">
        <f>+'Gastos R33'!C430</f>
        <v>0</v>
      </c>
      <c r="X426" s="227">
        <f t="shared" si="34"/>
        <v>0</v>
      </c>
    </row>
    <row r="427" spans="1:24" x14ac:dyDescent="0.2">
      <c r="A427" s="14" t="s">
        <v>1068</v>
      </c>
      <c r="B427" s="15" t="s">
        <v>1069</v>
      </c>
      <c r="C427" s="421">
        <f t="shared" si="32"/>
        <v>0</v>
      </c>
      <c r="D427" s="426"/>
      <c r="E427" s="294">
        <f t="shared" si="33"/>
        <v>0</v>
      </c>
      <c r="F427" s="307"/>
      <c r="G427" s="308"/>
      <c r="H427" s="308"/>
      <c r="I427" s="308"/>
      <c r="J427" s="308"/>
      <c r="M427" s="260">
        <f t="shared" si="31"/>
        <v>0</v>
      </c>
      <c r="N427" s="204" t="s">
        <v>1068</v>
      </c>
      <c r="O427" s="227">
        <f>+Adm!C430</f>
        <v>0</v>
      </c>
      <c r="P427" s="227">
        <f>+PresMpal!C430</f>
        <v>0</v>
      </c>
      <c r="Q427" s="227">
        <f>+'Pro civil'!C430</f>
        <v>0</v>
      </c>
      <c r="R427" s="227">
        <f>+'C social'!C430</f>
        <v>0</v>
      </c>
      <c r="S427" s="227">
        <f>+Trasp!C430</f>
        <v>0</v>
      </c>
      <c r="T427" s="227">
        <f>+Turismo!C430</f>
        <v>0</v>
      </c>
      <c r="V427" s="260">
        <f>+'Gastos R33'!C431</f>
        <v>0</v>
      </c>
      <c r="X427" s="227">
        <f t="shared" si="34"/>
        <v>0</v>
      </c>
    </row>
    <row r="428" spans="1:24" x14ac:dyDescent="0.2">
      <c r="A428" s="13" t="s">
        <v>1070</v>
      </c>
      <c r="B428" s="25" t="s">
        <v>1071</v>
      </c>
      <c r="C428" s="386">
        <f>SUM(C429:C430)</f>
        <v>0</v>
      </c>
      <c r="D428" s="425"/>
      <c r="E428" s="317">
        <f t="shared" si="33"/>
        <v>0</v>
      </c>
      <c r="F428" s="307"/>
      <c r="G428" s="308"/>
      <c r="H428" s="308"/>
      <c r="I428" s="308"/>
      <c r="J428" s="308"/>
      <c r="M428" s="260">
        <f t="shared" si="31"/>
        <v>0</v>
      </c>
      <c r="N428" s="203" t="s">
        <v>1070</v>
      </c>
      <c r="O428" s="227">
        <f>+Adm!C431</f>
        <v>0</v>
      </c>
      <c r="P428" s="227">
        <f>+PresMpal!C431</f>
        <v>0</v>
      </c>
      <c r="Q428" s="227">
        <f>+'Pro civil'!C431</f>
        <v>0</v>
      </c>
      <c r="R428" s="227">
        <f>+'C social'!C431</f>
        <v>0</v>
      </c>
      <c r="S428" s="227">
        <f>+Trasp!C431</f>
        <v>0</v>
      </c>
      <c r="T428" s="227">
        <f>+Turismo!C431</f>
        <v>0</v>
      </c>
      <c r="V428" s="260">
        <f>+'Gastos R33'!C432</f>
        <v>0</v>
      </c>
      <c r="X428" s="227">
        <f t="shared" si="34"/>
        <v>0</v>
      </c>
    </row>
    <row r="429" spans="1:24" x14ac:dyDescent="0.2">
      <c r="A429" s="14" t="s">
        <v>1072</v>
      </c>
      <c r="B429" s="15" t="s">
        <v>25</v>
      </c>
      <c r="C429" s="421"/>
      <c r="D429" s="421"/>
      <c r="E429" s="294">
        <f t="shared" si="33"/>
        <v>0</v>
      </c>
      <c r="F429" s="307"/>
      <c r="G429" s="308"/>
      <c r="H429" s="308"/>
      <c r="I429" s="308"/>
      <c r="J429" s="308"/>
      <c r="M429" s="260">
        <f t="shared" si="31"/>
        <v>0</v>
      </c>
      <c r="N429" s="204" t="s">
        <v>1072</v>
      </c>
      <c r="O429" s="227">
        <f>+Adm!C432</f>
        <v>0</v>
      </c>
      <c r="P429" s="227">
        <f>+PresMpal!C432</f>
        <v>0</v>
      </c>
      <c r="Q429" s="227">
        <f>+'Pro civil'!C432</f>
        <v>0</v>
      </c>
      <c r="R429" s="227">
        <f>+'C social'!C432</f>
        <v>0</v>
      </c>
      <c r="S429" s="227">
        <f>+Trasp!C432</f>
        <v>0</v>
      </c>
      <c r="T429" s="227">
        <f>+Turismo!C432</f>
        <v>0</v>
      </c>
      <c r="V429" s="260">
        <f>+'Gastos R33'!C433</f>
        <v>0</v>
      </c>
      <c r="X429" s="227">
        <f t="shared" si="34"/>
        <v>0</v>
      </c>
    </row>
    <row r="430" spans="1:24" x14ac:dyDescent="0.2">
      <c r="A430" s="14" t="s">
        <v>1073</v>
      </c>
      <c r="B430" s="15" t="s">
        <v>1074</v>
      </c>
      <c r="C430" s="421">
        <v>0</v>
      </c>
      <c r="D430" s="426"/>
      <c r="E430" s="294">
        <f t="shared" si="33"/>
        <v>0</v>
      </c>
      <c r="F430" s="307"/>
      <c r="G430" s="308"/>
      <c r="H430" s="308"/>
      <c r="I430" s="308"/>
      <c r="J430" s="308"/>
      <c r="M430" s="260">
        <f t="shared" si="31"/>
        <v>750000</v>
      </c>
      <c r="N430" s="204" t="s">
        <v>1073</v>
      </c>
      <c r="O430" s="227">
        <f>+Adm!C433</f>
        <v>0</v>
      </c>
      <c r="P430" s="227">
        <f>+PresMpal!C433</f>
        <v>0</v>
      </c>
      <c r="Q430" s="227">
        <f>+'Pro civil'!C433</f>
        <v>0</v>
      </c>
      <c r="R430" s="227">
        <f>+'C social'!C433</f>
        <v>0</v>
      </c>
      <c r="S430" s="227">
        <f>+Trasp!C433</f>
        <v>0</v>
      </c>
      <c r="T430" s="227">
        <f>+Turismo!C433</f>
        <v>0</v>
      </c>
      <c r="V430" s="260">
        <f>+'Gastos R33'!C434</f>
        <v>750000</v>
      </c>
      <c r="X430" s="227">
        <f t="shared" si="34"/>
        <v>0</v>
      </c>
    </row>
    <row r="431" spans="1:24" x14ac:dyDescent="0.2">
      <c r="A431" s="13" t="s">
        <v>1075</v>
      </c>
      <c r="B431" s="25" t="s">
        <v>1076</v>
      </c>
      <c r="C431" s="386">
        <f>SUM(C432:C447)</f>
        <v>300000</v>
      </c>
      <c r="D431" s="425"/>
      <c r="E431" s="317">
        <f t="shared" si="33"/>
        <v>0.35277906826320832</v>
      </c>
      <c r="F431" s="307"/>
      <c r="G431" s="308"/>
      <c r="H431" s="308"/>
      <c r="I431" s="308"/>
      <c r="J431" s="308"/>
      <c r="M431" s="260">
        <f t="shared" si="31"/>
        <v>0</v>
      </c>
      <c r="N431" s="203" t="s">
        <v>1075</v>
      </c>
      <c r="O431" s="227">
        <f>+Adm!C434</f>
        <v>0</v>
      </c>
      <c r="P431" s="227">
        <f>+PresMpal!C434</f>
        <v>0</v>
      </c>
      <c r="Q431" s="227">
        <f>+'Pro civil'!C434</f>
        <v>0</v>
      </c>
      <c r="R431" s="227">
        <f>+'C social'!C434</f>
        <v>0</v>
      </c>
      <c r="S431" s="227">
        <f>+Trasp!C434</f>
        <v>0</v>
      </c>
      <c r="T431" s="227">
        <f>+Turismo!C434</f>
        <v>0</v>
      </c>
      <c r="V431" s="260">
        <f>+'Gastos R33'!C435</f>
        <v>0</v>
      </c>
      <c r="X431" s="227">
        <f t="shared" si="34"/>
        <v>0</v>
      </c>
    </row>
    <row r="432" spans="1:24" x14ac:dyDescent="0.2">
      <c r="A432" s="14" t="s">
        <v>1077</v>
      </c>
      <c r="B432" s="15" t="s">
        <v>1078</v>
      </c>
      <c r="C432" s="421"/>
      <c r="D432" s="421"/>
      <c r="E432" s="294">
        <f t="shared" si="33"/>
        <v>0</v>
      </c>
      <c r="F432" s="307"/>
      <c r="G432" s="308"/>
      <c r="H432" s="308"/>
      <c r="I432" s="308"/>
      <c r="J432" s="308"/>
      <c r="M432" s="260">
        <f t="shared" si="31"/>
        <v>0</v>
      </c>
      <c r="N432" s="204" t="s">
        <v>1077</v>
      </c>
      <c r="O432" s="227">
        <f>+Adm!C435</f>
        <v>0</v>
      </c>
      <c r="P432" s="227">
        <f>+PresMpal!C435</f>
        <v>0</v>
      </c>
      <c r="Q432" s="227">
        <f>+'Pro civil'!C435</f>
        <v>0</v>
      </c>
      <c r="R432" s="227">
        <f>+'C social'!C435</f>
        <v>0</v>
      </c>
      <c r="S432" s="227">
        <f>+Trasp!C435</f>
        <v>0</v>
      </c>
      <c r="T432" s="227">
        <f>+Turismo!C435</f>
        <v>0</v>
      </c>
      <c r="V432" s="260">
        <f>+'Gastos R33'!C436</f>
        <v>0</v>
      </c>
      <c r="X432" s="227">
        <f t="shared" si="34"/>
        <v>0</v>
      </c>
    </row>
    <row r="433" spans="1:24" x14ac:dyDescent="0.2">
      <c r="A433" s="14" t="s">
        <v>1079</v>
      </c>
      <c r="B433" s="15" t="s">
        <v>1080</v>
      </c>
      <c r="C433" s="421">
        <f t="shared" si="32"/>
        <v>0</v>
      </c>
      <c r="D433" s="421"/>
      <c r="E433" s="294">
        <f t="shared" si="33"/>
        <v>0</v>
      </c>
      <c r="F433" s="307"/>
      <c r="G433" s="308"/>
      <c r="H433" s="308"/>
      <c r="I433" s="308"/>
      <c r="J433" s="308"/>
      <c r="M433" s="260">
        <f t="shared" si="31"/>
        <v>0</v>
      </c>
      <c r="N433" s="204" t="s">
        <v>1079</v>
      </c>
      <c r="O433" s="227">
        <f>+Adm!C436</f>
        <v>0</v>
      </c>
      <c r="P433" s="227">
        <f>+PresMpal!C436</f>
        <v>0</v>
      </c>
      <c r="Q433" s="227">
        <f>+'Pro civil'!C436</f>
        <v>0</v>
      </c>
      <c r="R433" s="227">
        <f>+'C social'!C436</f>
        <v>0</v>
      </c>
      <c r="S433" s="227">
        <f>+Trasp!C436</f>
        <v>0</v>
      </c>
      <c r="T433" s="227">
        <f>+Turismo!C436</f>
        <v>0</v>
      </c>
      <c r="V433" s="260">
        <f>+'Gastos R33'!C437</f>
        <v>0</v>
      </c>
      <c r="X433" s="227">
        <f t="shared" si="34"/>
        <v>0</v>
      </c>
    </row>
    <row r="434" spans="1:24" x14ac:dyDescent="0.2">
      <c r="A434" s="14" t="s">
        <v>1081</v>
      </c>
      <c r="B434" s="15" t="s">
        <v>1082</v>
      </c>
      <c r="C434" s="421"/>
      <c r="D434" s="421"/>
      <c r="E434" s="294">
        <f t="shared" si="33"/>
        <v>0</v>
      </c>
      <c r="F434" s="307"/>
      <c r="G434" s="308"/>
      <c r="H434" s="308"/>
      <c r="I434" s="308"/>
      <c r="J434" s="308"/>
      <c r="M434" s="260">
        <f t="shared" si="31"/>
        <v>0</v>
      </c>
      <c r="N434" s="204" t="s">
        <v>1081</v>
      </c>
      <c r="O434" s="227">
        <f>+Adm!C437</f>
        <v>0</v>
      </c>
      <c r="P434" s="227">
        <f>+PresMpal!C437</f>
        <v>0</v>
      </c>
      <c r="Q434" s="227">
        <f>+'Pro civil'!C437</f>
        <v>0</v>
      </c>
      <c r="R434" s="227">
        <f>+'C social'!C437</f>
        <v>0</v>
      </c>
      <c r="S434" s="227">
        <f>+Trasp!C437</f>
        <v>0</v>
      </c>
      <c r="T434" s="227">
        <f>+Turismo!C437</f>
        <v>0</v>
      </c>
      <c r="V434" s="260">
        <f>+'Gastos R33'!C438</f>
        <v>0</v>
      </c>
      <c r="X434" s="227">
        <f t="shared" si="34"/>
        <v>0</v>
      </c>
    </row>
    <row r="435" spans="1:24" x14ac:dyDescent="0.2">
      <c r="A435" s="14" t="s">
        <v>1083</v>
      </c>
      <c r="B435" s="15" t="s">
        <v>1084</v>
      </c>
      <c r="C435" s="421">
        <f t="shared" si="32"/>
        <v>0</v>
      </c>
      <c r="D435" s="421"/>
      <c r="E435" s="294">
        <f t="shared" si="33"/>
        <v>0</v>
      </c>
      <c r="F435" s="307"/>
      <c r="G435" s="308"/>
      <c r="H435" s="308"/>
      <c r="I435" s="308"/>
      <c r="J435" s="308"/>
      <c r="M435" s="260">
        <f t="shared" si="31"/>
        <v>0</v>
      </c>
      <c r="N435" s="204" t="s">
        <v>1083</v>
      </c>
      <c r="O435" s="227">
        <f>+Adm!C438</f>
        <v>0</v>
      </c>
      <c r="P435" s="227">
        <f>+PresMpal!C438</f>
        <v>0</v>
      </c>
      <c r="Q435" s="227">
        <f>+'Pro civil'!C438</f>
        <v>0</v>
      </c>
      <c r="R435" s="227">
        <f>+'C social'!C438</f>
        <v>0</v>
      </c>
      <c r="S435" s="227">
        <f>+Trasp!C438</f>
        <v>0</v>
      </c>
      <c r="T435" s="227">
        <f>+Turismo!C438</f>
        <v>0</v>
      </c>
      <c r="V435" s="260">
        <f>+'Gastos R33'!C439</f>
        <v>0</v>
      </c>
      <c r="X435" s="227">
        <f t="shared" si="34"/>
        <v>0</v>
      </c>
    </row>
    <row r="436" spans="1:24" x14ac:dyDescent="0.2">
      <c r="A436" s="14" t="s">
        <v>1085</v>
      </c>
      <c r="B436" s="15" t="s">
        <v>1086</v>
      </c>
      <c r="C436" s="421"/>
      <c r="D436" s="421"/>
      <c r="E436" s="294">
        <f t="shared" si="33"/>
        <v>0</v>
      </c>
      <c r="F436" s="307"/>
      <c r="G436" s="308"/>
      <c r="H436" s="308"/>
      <c r="I436" s="308"/>
      <c r="J436" s="308"/>
      <c r="M436" s="260">
        <f t="shared" si="31"/>
        <v>0</v>
      </c>
      <c r="N436" s="204" t="s">
        <v>1085</v>
      </c>
      <c r="O436" s="227">
        <f>+Adm!C439</f>
        <v>0</v>
      </c>
      <c r="P436" s="227">
        <f>+PresMpal!C439</f>
        <v>0</v>
      </c>
      <c r="Q436" s="227">
        <f>+'Pro civil'!C439</f>
        <v>0</v>
      </c>
      <c r="R436" s="227">
        <f>+'C social'!C439</f>
        <v>0</v>
      </c>
      <c r="S436" s="227">
        <f>+Trasp!C439</f>
        <v>0</v>
      </c>
      <c r="T436" s="227">
        <f>+Turismo!C439</f>
        <v>0</v>
      </c>
      <c r="V436" s="260">
        <f>+'Gastos R33'!C440</f>
        <v>0</v>
      </c>
      <c r="X436" s="227">
        <f t="shared" si="34"/>
        <v>0</v>
      </c>
    </row>
    <row r="437" spans="1:24" x14ac:dyDescent="0.2">
      <c r="A437" s="14" t="s">
        <v>1087</v>
      </c>
      <c r="B437" s="15" t="s">
        <v>1088</v>
      </c>
      <c r="C437" s="421">
        <f t="shared" si="32"/>
        <v>0</v>
      </c>
      <c r="D437" s="421"/>
      <c r="E437" s="294">
        <f t="shared" si="33"/>
        <v>0</v>
      </c>
      <c r="F437" s="307"/>
      <c r="G437" s="308"/>
      <c r="H437" s="308"/>
      <c r="I437" s="308"/>
      <c r="J437" s="308"/>
      <c r="M437" s="260">
        <f t="shared" si="31"/>
        <v>0</v>
      </c>
      <c r="N437" s="204" t="s">
        <v>1087</v>
      </c>
      <c r="O437" s="227">
        <f>+Adm!C440</f>
        <v>0</v>
      </c>
      <c r="P437" s="227">
        <f>+PresMpal!C440</f>
        <v>0</v>
      </c>
      <c r="Q437" s="227">
        <f>+'Pro civil'!C440</f>
        <v>0</v>
      </c>
      <c r="R437" s="227">
        <f>+'C social'!C440</f>
        <v>0</v>
      </c>
      <c r="S437" s="227">
        <f>+Trasp!C440</f>
        <v>0</v>
      </c>
      <c r="T437" s="227">
        <f>+Turismo!C440</f>
        <v>0</v>
      </c>
      <c r="V437" s="260">
        <f>+'Gastos R33'!C441</f>
        <v>0</v>
      </c>
      <c r="X437" s="227">
        <f t="shared" si="34"/>
        <v>0</v>
      </c>
    </row>
    <row r="438" spans="1:24" ht="23.6" x14ac:dyDescent="0.2">
      <c r="A438" s="14" t="s">
        <v>1089</v>
      </c>
      <c r="B438" s="15" t="s">
        <v>1090</v>
      </c>
      <c r="C438" s="421"/>
      <c r="D438" s="421"/>
      <c r="E438" s="294">
        <f t="shared" si="33"/>
        <v>0</v>
      </c>
      <c r="F438" s="307"/>
      <c r="G438" s="308"/>
      <c r="H438" s="308"/>
      <c r="I438" s="308"/>
      <c r="J438" s="308"/>
      <c r="M438" s="260">
        <f t="shared" si="31"/>
        <v>0</v>
      </c>
      <c r="N438" s="204" t="s">
        <v>1089</v>
      </c>
      <c r="O438" s="227">
        <f>+Adm!C441</f>
        <v>0</v>
      </c>
      <c r="P438" s="227">
        <f>+PresMpal!C441</f>
        <v>0</v>
      </c>
      <c r="Q438" s="227">
        <f>+'Pro civil'!C441</f>
        <v>0</v>
      </c>
      <c r="R438" s="227">
        <f>+'C social'!C441</f>
        <v>0</v>
      </c>
      <c r="S438" s="227">
        <f>+Trasp!C441</f>
        <v>0</v>
      </c>
      <c r="T438" s="227">
        <f>+Turismo!C441</f>
        <v>0</v>
      </c>
      <c r="V438" s="260">
        <f>+'Gastos R33'!C442</f>
        <v>0</v>
      </c>
      <c r="X438" s="227">
        <f t="shared" si="34"/>
        <v>0</v>
      </c>
    </row>
    <row r="439" spans="1:24" ht="23.6" x14ac:dyDescent="0.2">
      <c r="A439" s="14" t="s">
        <v>1091</v>
      </c>
      <c r="B439" s="15" t="s">
        <v>1092</v>
      </c>
      <c r="C439" s="421">
        <f t="shared" si="32"/>
        <v>0</v>
      </c>
      <c r="D439" s="421"/>
      <c r="E439" s="294">
        <f t="shared" si="33"/>
        <v>0</v>
      </c>
      <c r="F439" s="307"/>
      <c r="G439" s="308"/>
      <c r="H439" s="308"/>
      <c r="I439" s="308"/>
      <c r="J439" s="308"/>
      <c r="M439" s="260">
        <f t="shared" si="31"/>
        <v>0</v>
      </c>
      <c r="N439" s="204" t="s">
        <v>1091</v>
      </c>
      <c r="O439" s="227">
        <f>+Adm!C442</f>
        <v>0</v>
      </c>
      <c r="P439" s="227">
        <f>+PresMpal!C442</f>
        <v>0</v>
      </c>
      <c r="Q439" s="227">
        <f>+'Pro civil'!C442</f>
        <v>0</v>
      </c>
      <c r="R439" s="227">
        <f>+'C social'!C442</f>
        <v>0</v>
      </c>
      <c r="S439" s="227">
        <f>+Trasp!C442</f>
        <v>0</v>
      </c>
      <c r="T439" s="227">
        <f>+Turismo!C442</f>
        <v>0</v>
      </c>
      <c r="V439" s="260">
        <f>+'Gastos R33'!C443</f>
        <v>0</v>
      </c>
      <c r="X439" s="227">
        <f t="shared" si="34"/>
        <v>0</v>
      </c>
    </row>
    <row r="440" spans="1:24" x14ac:dyDescent="0.2">
      <c r="A440" s="14" t="s">
        <v>1093</v>
      </c>
      <c r="B440" s="15" t="s">
        <v>1094</v>
      </c>
      <c r="C440" s="421"/>
      <c r="D440" s="421"/>
      <c r="E440" s="294">
        <f t="shared" si="33"/>
        <v>0</v>
      </c>
      <c r="F440" s="307"/>
      <c r="G440" s="308"/>
      <c r="H440" s="308"/>
      <c r="I440" s="308"/>
      <c r="J440" s="308"/>
      <c r="M440" s="260">
        <f t="shared" si="31"/>
        <v>0</v>
      </c>
      <c r="N440" s="204" t="s">
        <v>1093</v>
      </c>
      <c r="O440" s="227">
        <f>+Adm!C443</f>
        <v>0</v>
      </c>
      <c r="P440" s="227">
        <f>+PresMpal!C443</f>
        <v>0</v>
      </c>
      <c r="Q440" s="227">
        <f>+'Pro civil'!C443</f>
        <v>0</v>
      </c>
      <c r="R440" s="227">
        <f>+'C social'!C443</f>
        <v>0</v>
      </c>
      <c r="S440" s="227">
        <f>+Trasp!C443</f>
        <v>0</v>
      </c>
      <c r="T440" s="227">
        <f>+Turismo!C443</f>
        <v>0</v>
      </c>
      <c r="V440" s="260">
        <f>+'Gastos R33'!C444</f>
        <v>0</v>
      </c>
      <c r="X440" s="227">
        <f t="shared" si="34"/>
        <v>0</v>
      </c>
    </row>
    <row r="441" spans="1:24" x14ac:dyDescent="0.2">
      <c r="A441" s="14" t="s">
        <v>1095</v>
      </c>
      <c r="B441" s="15" t="s">
        <v>1096</v>
      </c>
      <c r="C441" s="421">
        <f t="shared" si="32"/>
        <v>300000</v>
      </c>
      <c r="D441" s="421"/>
      <c r="E441" s="294">
        <f t="shared" si="33"/>
        <v>0.35277906826320832</v>
      </c>
      <c r="F441" s="307"/>
      <c r="G441" s="308"/>
      <c r="H441" s="308"/>
      <c r="I441" s="308"/>
      <c r="J441" s="308"/>
      <c r="M441" s="260">
        <f t="shared" si="31"/>
        <v>300000</v>
      </c>
      <c r="N441" s="204" t="s">
        <v>1095</v>
      </c>
      <c r="O441" s="227">
        <f>+Adm!C444</f>
        <v>100000</v>
      </c>
      <c r="P441" s="227">
        <f>+PresMpal!C444</f>
        <v>0</v>
      </c>
      <c r="Q441" s="227">
        <f>+'Pro civil'!C444</f>
        <v>0</v>
      </c>
      <c r="R441" s="227">
        <f>+'C social'!C444</f>
        <v>0</v>
      </c>
      <c r="S441" s="227">
        <f>+Trasp!C444</f>
        <v>0</v>
      </c>
      <c r="T441" s="227">
        <f>+Turismo!C444</f>
        <v>0</v>
      </c>
      <c r="V441" s="260">
        <f>+'Gastos R33'!C445</f>
        <v>200000</v>
      </c>
      <c r="X441" s="227">
        <f t="shared" si="34"/>
        <v>100000</v>
      </c>
    </row>
    <row r="442" spans="1:24" x14ac:dyDescent="0.2">
      <c r="A442" s="14" t="s">
        <v>1097</v>
      </c>
      <c r="B442" s="15" t="s">
        <v>1098</v>
      </c>
      <c r="C442" s="421"/>
      <c r="D442" s="421"/>
      <c r="E442" s="294">
        <f t="shared" si="33"/>
        <v>0</v>
      </c>
      <c r="F442" s="307"/>
      <c r="G442" s="308"/>
      <c r="H442" s="308"/>
      <c r="I442" s="308"/>
      <c r="J442" s="308"/>
      <c r="M442" s="260">
        <f t="shared" si="31"/>
        <v>0</v>
      </c>
      <c r="N442" s="204" t="s">
        <v>1097</v>
      </c>
      <c r="O442" s="227">
        <f>+Adm!C445</f>
        <v>0</v>
      </c>
      <c r="P442" s="227">
        <f>+PresMpal!C445</f>
        <v>0</v>
      </c>
      <c r="Q442" s="227">
        <f>+'Pro civil'!C445</f>
        <v>0</v>
      </c>
      <c r="R442" s="227">
        <f>+'C social'!C445</f>
        <v>0</v>
      </c>
      <c r="S442" s="227">
        <f>+Trasp!C445</f>
        <v>0</v>
      </c>
      <c r="T442" s="227">
        <f>+Turismo!C445</f>
        <v>0</v>
      </c>
      <c r="V442" s="260">
        <f>+'Gastos R33'!C446</f>
        <v>0</v>
      </c>
      <c r="X442" s="227">
        <f t="shared" si="34"/>
        <v>0</v>
      </c>
    </row>
    <row r="443" spans="1:24" x14ac:dyDescent="0.2">
      <c r="A443" s="14" t="s">
        <v>1099</v>
      </c>
      <c r="B443" s="15" t="s">
        <v>1100</v>
      </c>
      <c r="C443" s="421">
        <f t="shared" si="32"/>
        <v>0</v>
      </c>
      <c r="D443" s="421"/>
      <c r="E443" s="294">
        <f t="shared" si="33"/>
        <v>0</v>
      </c>
      <c r="F443" s="307"/>
      <c r="G443" s="308"/>
      <c r="H443" s="308"/>
      <c r="I443" s="308"/>
      <c r="J443" s="308"/>
      <c r="M443" s="260">
        <f t="shared" si="31"/>
        <v>0</v>
      </c>
      <c r="N443" s="204" t="s">
        <v>1099</v>
      </c>
      <c r="O443" s="227">
        <f>+Adm!C446</f>
        <v>0</v>
      </c>
      <c r="P443" s="227">
        <f>+PresMpal!C446</f>
        <v>0</v>
      </c>
      <c r="Q443" s="227">
        <f>+'Pro civil'!C446</f>
        <v>0</v>
      </c>
      <c r="R443" s="227">
        <f>+'C social'!C446</f>
        <v>0</v>
      </c>
      <c r="S443" s="227">
        <f>+Trasp!C446</f>
        <v>0</v>
      </c>
      <c r="T443" s="227">
        <f>+Turismo!C446</f>
        <v>0</v>
      </c>
      <c r="V443" s="260">
        <f>+'Gastos R33'!C447</f>
        <v>0</v>
      </c>
      <c r="X443" s="227">
        <f t="shared" si="34"/>
        <v>0</v>
      </c>
    </row>
    <row r="444" spans="1:24" x14ac:dyDescent="0.2">
      <c r="A444" s="14" t="s">
        <v>1101</v>
      </c>
      <c r="B444" s="15" t="s">
        <v>1102</v>
      </c>
      <c r="C444" s="421"/>
      <c r="D444" s="421"/>
      <c r="E444" s="294">
        <f t="shared" si="33"/>
        <v>0</v>
      </c>
      <c r="F444" s="307"/>
      <c r="G444" s="308"/>
      <c r="H444" s="308"/>
      <c r="I444" s="308"/>
      <c r="J444" s="308"/>
      <c r="M444" s="260">
        <f t="shared" si="31"/>
        <v>0</v>
      </c>
      <c r="N444" s="204" t="s">
        <v>1101</v>
      </c>
      <c r="O444" s="227">
        <f>+Adm!C447</f>
        <v>0</v>
      </c>
      <c r="P444" s="227">
        <f>+PresMpal!C447</f>
        <v>0</v>
      </c>
      <c r="Q444" s="227">
        <f>+'Pro civil'!C447</f>
        <v>0</v>
      </c>
      <c r="R444" s="227">
        <f>+'C social'!C447</f>
        <v>0</v>
      </c>
      <c r="S444" s="227">
        <f>+Trasp!C447</f>
        <v>0</v>
      </c>
      <c r="T444" s="227">
        <f>+Turismo!C447</f>
        <v>0</v>
      </c>
      <c r="V444" s="260">
        <f>+'Gastos R33'!C448</f>
        <v>0</v>
      </c>
      <c r="X444" s="227">
        <f t="shared" si="34"/>
        <v>0</v>
      </c>
    </row>
    <row r="445" spans="1:24" x14ac:dyDescent="0.2">
      <c r="A445" s="14" t="s">
        <v>1103</v>
      </c>
      <c r="B445" s="15" t="s">
        <v>1104</v>
      </c>
      <c r="C445" s="421">
        <f t="shared" si="32"/>
        <v>0</v>
      </c>
      <c r="D445" s="421"/>
      <c r="E445" s="294">
        <f t="shared" si="33"/>
        <v>0</v>
      </c>
      <c r="F445" s="307"/>
      <c r="G445" s="308"/>
      <c r="H445" s="308"/>
      <c r="I445" s="308"/>
      <c r="J445" s="308"/>
      <c r="M445" s="260">
        <f t="shared" si="31"/>
        <v>0</v>
      </c>
      <c r="N445" s="204" t="s">
        <v>1103</v>
      </c>
      <c r="O445" s="227">
        <f>+Adm!C448</f>
        <v>0</v>
      </c>
      <c r="P445" s="227">
        <f>+PresMpal!C448</f>
        <v>0</v>
      </c>
      <c r="Q445" s="227">
        <f>+'Pro civil'!C448</f>
        <v>0</v>
      </c>
      <c r="R445" s="227">
        <f>+'C social'!C448</f>
        <v>0</v>
      </c>
      <c r="S445" s="227">
        <f>+Trasp!C448</f>
        <v>0</v>
      </c>
      <c r="T445" s="227">
        <f>+Turismo!C448</f>
        <v>0</v>
      </c>
      <c r="V445" s="260">
        <f>+'Gastos R33'!C449</f>
        <v>0</v>
      </c>
      <c r="X445" s="227">
        <f t="shared" si="34"/>
        <v>0</v>
      </c>
    </row>
    <row r="446" spans="1:24" x14ac:dyDescent="0.2">
      <c r="A446" s="14" t="s">
        <v>1105</v>
      </c>
      <c r="B446" s="15" t="s">
        <v>1106</v>
      </c>
      <c r="C446" s="421"/>
      <c r="D446" s="421"/>
      <c r="E446" s="294">
        <f t="shared" si="33"/>
        <v>0</v>
      </c>
      <c r="F446" s="307"/>
      <c r="G446" s="308"/>
      <c r="H446" s="308"/>
      <c r="I446" s="308"/>
      <c r="J446" s="308"/>
      <c r="M446" s="260">
        <f t="shared" si="31"/>
        <v>0</v>
      </c>
      <c r="N446" s="204" t="s">
        <v>1105</v>
      </c>
      <c r="O446" s="227">
        <f>+Adm!C449</f>
        <v>0</v>
      </c>
      <c r="P446" s="227">
        <f>+PresMpal!C449</f>
        <v>0</v>
      </c>
      <c r="Q446" s="227">
        <f>+'Pro civil'!C449</f>
        <v>0</v>
      </c>
      <c r="R446" s="227">
        <f>+'C social'!C449</f>
        <v>0</v>
      </c>
      <c r="S446" s="227">
        <f>+Trasp!C449</f>
        <v>0</v>
      </c>
      <c r="T446" s="227">
        <f>+Turismo!C449</f>
        <v>0</v>
      </c>
      <c r="V446" s="260">
        <f>+'Gastos R33'!C450</f>
        <v>0</v>
      </c>
      <c r="X446" s="227">
        <f t="shared" si="34"/>
        <v>0</v>
      </c>
    </row>
    <row r="447" spans="1:24" x14ac:dyDescent="0.2">
      <c r="A447" s="14" t="s">
        <v>1107</v>
      </c>
      <c r="B447" s="15" t="s">
        <v>1108</v>
      </c>
      <c r="C447" s="421">
        <f t="shared" si="32"/>
        <v>0</v>
      </c>
      <c r="D447" s="421"/>
      <c r="E447" s="294">
        <f t="shared" si="33"/>
        <v>0</v>
      </c>
      <c r="F447" s="307"/>
      <c r="G447" s="308"/>
      <c r="H447" s="308"/>
      <c r="I447" s="308"/>
      <c r="J447" s="308"/>
      <c r="M447" s="260">
        <f t="shared" si="31"/>
        <v>0</v>
      </c>
      <c r="N447" s="204" t="s">
        <v>1107</v>
      </c>
      <c r="O447" s="227">
        <f>+Adm!C450</f>
        <v>0</v>
      </c>
      <c r="P447" s="227">
        <f>+PresMpal!C450</f>
        <v>0</v>
      </c>
      <c r="Q447" s="227">
        <f>+'Pro civil'!C450</f>
        <v>0</v>
      </c>
      <c r="R447" s="227">
        <f>+'C social'!C450</f>
        <v>0</v>
      </c>
      <c r="S447" s="227">
        <f>+Trasp!C450</f>
        <v>0</v>
      </c>
      <c r="T447" s="227">
        <f>+Turismo!C450</f>
        <v>0</v>
      </c>
      <c r="V447" s="260">
        <f>+'Gastos R33'!C451</f>
        <v>0</v>
      </c>
      <c r="X447" s="227">
        <f t="shared" si="34"/>
        <v>0</v>
      </c>
    </row>
    <row r="448" spans="1:24" x14ac:dyDescent="0.2">
      <c r="A448" s="13" t="s">
        <v>1109</v>
      </c>
      <c r="B448" s="25" t="s">
        <v>1110</v>
      </c>
      <c r="C448" s="386">
        <f>SUM(C449:C466)</f>
        <v>0</v>
      </c>
      <c r="D448" s="425"/>
      <c r="E448" s="317">
        <f t="shared" si="33"/>
        <v>0</v>
      </c>
      <c r="F448" s="307"/>
      <c r="G448" s="308"/>
      <c r="H448" s="308"/>
      <c r="I448" s="308"/>
      <c r="J448" s="308"/>
      <c r="M448" s="260">
        <f t="shared" si="31"/>
        <v>0</v>
      </c>
      <c r="N448" s="203" t="s">
        <v>1109</v>
      </c>
      <c r="O448" s="227">
        <f>+Adm!C451</f>
        <v>0</v>
      </c>
      <c r="P448" s="227">
        <f>+PresMpal!C451</f>
        <v>0</v>
      </c>
      <c r="Q448" s="227">
        <f>+'Pro civil'!C451</f>
        <v>0</v>
      </c>
      <c r="R448" s="227">
        <f>+'C social'!C451</f>
        <v>0</v>
      </c>
      <c r="S448" s="227">
        <f>+Trasp!C451</f>
        <v>0</v>
      </c>
      <c r="T448" s="227">
        <f>+Turismo!C451</f>
        <v>0</v>
      </c>
      <c r="V448" s="260">
        <f>+'Gastos R33'!C452</f>
        <v>0</v>
      </c>
      <c r="X448" s="227">
        <f t="shared" si="34"/>
        <v>0</v>
      </c>
    </row>
    <row r="449" spans="1:24" x14ac:dyDescent="0.2">
      <c r="A449" s="14" t="s">
        <v>1111</v>
      </c>
      <c r="B449" s="15" t="s">
        <v>1112</v>
      </c>
      <c r="C449" s="421"/>
      <c r="D449" s="421"/>
      <c r="E449" s="294">
        <f t="shared" si="33"/>
        <v>0</v>
      </c>
      <c r="F449" s="307"/>
      <c r="G449" s="308"/>
      <c r="H449" s="308"/>
      <c r="I449" s="308"/>
      <c r="J449" s="308"/>
      <c r="M449" s="260">
        <f t="shared" si="31"/>
        <v>0</v>
      </c>
      <c r="N449" s="204" t="s">
        <v>1111</v>
      </c>
      <c r="O449" s="227">
        <f>+Adm!C452</f>
        <v>0</v>
      </c>
      <c r="P449" s="227">
        <f>+PresMpal!C452</f>
        <v>0</v>
      </c>
      <c r="Q449" s="227">
        <f>+'Pro civil'!C452</f>
        <v>0</v>
      </c>
      <c r="R449" s="227">
        <f>+'C social'!C452</f>
        <v>0</v>
      </c>
      <c r="S449" s="227">
        <f>+Trasp!C452</f>
        <v>0</v>
      </c>
      <c r="T449" s="227">
        <f>+Turismo!C452</f>
        <v>0</v>
      </c>
      <c r="V449" s="260">
        <f>+'Gastos R33'!C453</f>
        <v>0</v>
      </c>
      <c r="X449" s="227">
        <f t="shared" si="34"/>
        <v>0</v>
      </c>
    </row>
    <row r="450" spans="1:24" x14ac:dyDescent="0.2">
      <c r="A450" s="14" t="s">
        <v>1113</v>
      </c>
      <c r="B450" s="15" t="s">
        <v>1114</v>
      </c>
      <c r="C450" s="421">
        <f t="shared" si="32"/>
        <v>0</v>
      </c>
      <c r="D450" s="421"/>
      <c r="E450" s="294">
        <f t="shared" si="33"/>
        <v>0</v>
      </c>
      <c r="F450" s="307"/>
      <c r="G450" s="308"/>
      <c r="H450" s="308"/>
      <c r="I450" s="308"/>
      <c r="J450" s="308"/>
      <c r="M450" s="260">
        <f t="shared" si="31"/>
        <v>0</v>
      </c>
      <c r="N450" s="204" t="s">
        <v>1113</v>
      </c>
      <c r="O450" s="227">
        <f>+Adm!C453</f>
        <v>0</v>
      </c>
      <c r="P450" s="227">
        <f>+PresMpal!C453</f>
        <v>0</v>
      </c>
      <c r="Q450" s="227">
        <f>+'Pro civil'!C453</f>
        <v>0</v>
      </c>
      <c r="R450" s="227">
        <f>+'C social'!C453</f>
        <v>0</v>
      </c>
      <c r="S450" s="227">
        <f>+Trasp!C453</f>
        <v>0</v>
      </c>
      <c r="T450" s="227">
        <f>+Turismo!C453</f>
        <v>0</v>
      </c>
      <c r="V450" s="260">
        <f>+'Gastos R33'!C454</f>
        <v>0</v>
      </c>
      <c r="X450" s="227">
        <f t="shared" si="34"/>
        <v>0</v>
      </c>
    </row>
    <row r="451" spans="1:24" x14ac:dyDescent="0.2">
      <c r="A451" s="14" t="s">
        <v>1115</v>
      </c>
      <c r="B451" s="15" t="s">
        <v>1116</v>
      </c>
      <c r="C451" s="421"/>
      <c r="D451" s="421"/>
      <c r="E451" s="294">
        <f t="shared" si="33"/>
        <v>0</v>
      </c>
      <c r="F451" s="307"/>
      <c r="G451" s="308"/>
      <c r="H451" s="308"/>
      <c r="I451" s="308"/>
      <c r="J451" s="308"/>
      <c r="M451" s="260">
        <f t="shared" si="31"/>
        <v>0</v>
      </c>
      <c r="N451" s="204" t="s">
        <v>1115</v>
      </c>
      <c r="O451" s="227">
        <f>+Adm!C454</f>
        <v>0</v>
      </c>
      <c r="P451" s="227">
        <f>+PresMpal!C454</f>
        <v>0</v>
      </c>
      <c r="Q451" s="227">
        <f>+'Pro civil'!C454</f>
        <v>0</v>
      </c>
      <c r="R451" s="227">
        <f>+'C social'!C454</f>
        <v>0</v>
      </c>
      <c r="S451" s="227">
        <f>+Trasp!C454</f>
        <v>0</v>
      </c>
      <c r="T451" s="227">
        <f>+Turismo!C454</f>
        <v>0</v>
      </c>
      <c r="V451" s="260">
        <f>+'Gastos R33'!C455</f>
        <v>0</v>
      </c>
      <c r="X451" s="227">
        <f t="shared" si="34"/>
        <v>0</v>
      </c>
    </row>
    <row r="452" spans="1:24" x14ac:dyDescent="0.2">
      <c r="A452" s="14" t="s">
        <v>1117</v>
      </c>
      <c r="B452" s="15" t="s">
        <v>1118</v>
      </c>
      <c r="C452" s="421">
        <f t="shared" si="32"/>
        <v>0</v>
      </c>
      <c r="D452" s="421"/>
      <c r="E452" s="294">
        <f t="shared" ref="E452:E480" si="35">+C452/$D$559*100</f>
        <v>0</v>
      </c>
      <c r="F452" s="307"/>
      <c r="G452" s="308"/>
      <c r="H452" s="308"/>
      <c r="I452" s="308"/>
      <c r="J452" s="308"/>
      <c r="M452" s="260">
        <f t="shared" si="31"/>
        <v>0</v>
      </c>
      <c r="N452" s="204" t="s">
        <v>1117</v>
      </c>
      <c r="O452" s="227">
        <f>+Adm!C455</f>
        <v>0</v>
      </c>
      <c r="P452" s="227">
        <f>+PresMpal!C455</f>
        <v>0</v>
      </c>
      <c r="Q452" s="227">
        <f>+'Pro civil'!C455</f>
        <v>0</v>
      </c>
      <c r="R452" s="227">
        <f>+'C social'!C455</f>
        <v>0</v>
      </c>
      <c r="S452" s="227">
        <f>+Trasp!C455</f>
        <v>0</v>
      </c>
      <c r="T452" s="227">
        <f>+Turismo!C455</f>
        <v>0</v>
      </c>
      <c r="V452" s="260">
        <f>+'Gastos R33'!C456</f>
        <v>0</v>
      </c>
      <c r="X452" s="227">
        <f t="shared" si="34"/>
        <v>0</v>
      </c>
    </row>
    <row r="453" spans="1:24" x14ac:dyDescent="0.2">
      <c r="A453" s="14" t="s">
        <v>1119</v>
      </c>
      <c r="B453" s="15" t="s">
        <v>1120</v>
      </c>
      <c r="C453" s="421"/>
      <c r="D453" s="421"/>
      <c r="E453" s="294">
        <f t="shared" si="35"/>
        <v>0</v>
      </c>
      <c r="F453" s="307"/>
      <c r="G453" s="308"/>
      <c r="H453" s="308"/>
      <c r="I453" s="308"/>
      <c r="J453" s="308"/>
      <c r="M453" s="260">
        <f t="shared" si="31"/>
        <v>0</v>
      </c>
      <c r="N453" s="204" t="s">
        <v>1119</v>
      </c>
      <c r="O453" s="227">
        <f>+Adm!C456</f>
        <v>0</v>
      </c>
      <c r="P453" s="227">
        <f>+PresMpal!C456</f>
        <v>0</v>
      </c>
      <c r="Q453" s="227">
        <f>+'Pro civil'!C456</f>
        <v>0</v>
      </c>
      <c r="R453" s="227">
        <f>+'C social'!C456</f>
        <v>0</v>
      </c>
      <c r="S453" s="227">
        <f>+Trasp!C456</f>
        <v>0</v>
      </c>
      <c r="T453" s="227">
        <f>+Turismo!C456</f>
        <v>0</v>
      </c>
      <c r="V453" s="260">
        <f>+'Gastos R33'!C457</f>
        <v>0</v>
      </c>
      <c r="X453" s="227">
        <f t="shared" si="34"/>
        <v>0</v>
      </c>
    </row>
    <row r="454" spans="1:24" x14ac:dyDescent="0.2">
      <c r="A454" s="14" t="s">
        <v>1121</v>
      </c>
      <c r="B454" s="15" t="s">
        <v>1122</v>
      </c>
      <c r="C454" s="421">
        <f t="shared" si="32"/>
        <v>0</v>
      </c>
      <c r="D454" s="421"/>
      <c r="E454" s="294">
        <f t="shared" si="35"/>
        <v>0</v>
      </c>
      <c r="F454" s="307"/>
      <c r="G454" s="308"/>
      <c r="H454" s="308"/>
      <c r="I454" s="308"/>
      <c r="J454" s="308"/>
      <c r="M454" s="260">
        <f t="shared" si="31"/>
        <v>0</v>
      </c>
      <c r="N454" s="204" t="s">
        <v>1121</v>
      </c>
      <c r="O454" s="227">
        <f>+Adm!C457</f>
        <v>0</v>
      </c>
      <c r="P454" s="227">
        <f>+PresMpal!C457</f>
        <v>0</v>
      </c>
      <c r="Q454" s="227">
        <f>+'Pro civil'!C457</f>
        <v>0</v>
      </c>
      <c r="R454" s="227">
        <f>+'C social'!C457</f>
        <v>0</v>
      </c>
      <c r="S454" s="227">
        <f>+Trasp!C457</f>
        <v>0</v>
      </c>
      <c r="T454" s="227">
        <f>+Turismo!C457</f>
        <v>0</v>
      </c>
      <c r="V454" s="260">
        <f>+'Gastos R33'!C458</f>
        <v>0</v>
      </c>
      <c r="X454" s="227">
        <f t="shared" si="34"/>
        <v>0</v>
      </c>
    </row>
    <row r="455" spans="1:24" x14ac:dyDescent="0.2">
      <c r="A455" s="14" t="s">
        <v>1123</v>
      </c>
      <c r="B455" s="15" t="s">
        <v>1124</v>
      </c>
      <c r="C455" s="421"/>
      <c r="D455" s="421"/>
      <c r="E455" s="294">
        <f t="shared" si="35"/>
        <v>0</v>
      </c>
      <c r="F455" s="307"/>
      <c r="G455" s="308"/>
      <c r="H455" s="308"/>
      <c r="I455" s="308"/>
      <c r="J455" s="308"/>
      <c r="M455" s="260">
        <f t="shared" ref="M455:M480" si="36">SUM(O455:V455)</f>
        <v>0</v>
      </c>
      <c r="N455" s="204" t="s">
        <v>1123</v>
      </c>
      <c r="O455" s="227">
        <f>+Adm!C458</f>
        <v>0</v>
      </c>
      <c r="P455" s="227">
        <f>+PresMpal!C458</f>
        <v>0</v>
      </c>
      <c r="Q455" s="227">
        <f>+'Pro civil'!C458</f>
        <v>0</v>
      </c>
      <c r="R455" s="227">
        <f>+'C social'!C458</f>
        <v>0</v>
      </c>
      <c r="S455" s="227">
        <f>+Trasp!C458</f>
        <v>0</v>
      </c>
      <c r="T455" s="227">
        <f>+Turismo!C458</f>
        <v>0</v>
      </c>
      <c r="V455" s="260">
        <f>+'Gastos R33'!C459</f>
        <v>0</v>
      </c>
      <c r="X455" s="227">
        <f t="shared" si="34"/>
        <v>0</v>
      </c>
    </row>
    <row r="456" spans="1:24" x14ac:dyDescent="0.2">
      <c r="A456" s="14" t="s">
        <v>1125</v>
      </c>
      <c r="B456" s="15" t="s">
        <v>1126</v>
      </c>
      <c r="C456" s="421">
        <f t="shared" ref="C456:C480" si="37">+M456</f>
        <v>0</v>
      </c>
      <c r="D456" s="421"/>
      <c r="E456" s="294">
        <f t="shared" si="35"/>
        <v>0</v>
      </c>
      <c r="F456" s="307"/>
      <c r="G456" s="308"/>
      <c r="H456" s="308"/>
      <c r="I456" s="308"/>
      <c r="J456" s="308"/>
      <c r="M456" s="260">
        <f t="shared" si="36"/>
        <v>0</v>
      </c>
      <c r="N456" s="204" t="s">
        <v>1125</v>
      </c>
      <c r="O456" s="227">
        <f>+Adm!C459</f>
        <v>0</v>
      </c>
      <c r="P456" s="227">
        <f>+PresMpal!C459</f>
        <v>0</v>
      </c>
      <c r="Q456" s="227">
        <f>+'Pro civil'!C459</f>
        <v>0</v>
      </c>
      <c r="R456" s="227">
        <f>+'C social'!C459</f>
        <v>0</v>
      </c>
      <c r="S456" s="227">
        <f>+Trasp!C459</f>
        <v>0</v>
      </c>
      <c r="T456" s="227">
        <f>+Turismo!C459</f>
        <v>0</v>
      </c>
      <c r="V456" s="260">
        <f>+'Gastos R33'!C460</f>
        <v>0</v>
      </c>
      <c r="X456" s="227">
        <f t="shared" si="34"/>
        <v>0</v>
      </c>
    </row>
    <row r="457" spans="1:24" x14ac:dyDescent="0.2">
      <c r="A457" s="14" t="s">
        <v>1127</v>
      </c>
      <c r="B457" s="15" t="s">
        <v>1128</v>
      </c>
      <c r="C457" s="421"/>
      <c r="D457" s="421"/>
      <c r="E457" s="294">
        <f t="shared" si="35"/>
        <v>0</v>
      </c>
      <c r="F457" s="307"/>
      <c r="G457" s="308"/>
      <c r="H457" s="308"/>
      <c r="I457" s="308"/>
      <c r="J457" s="308"/>
      <c r="M457" s="260">
        <f t="shared" si="36"/>
        <v>0</v>
      </c>
      <c r="N457" s="204" t="s">
        <v>1127</v>
      </c>
      <c r="O457" s="227">
        <f>+Adm!C460</f>
        <v>0</v>
      </c>
      <c r="P457" s="227">
        <f>+PresMpal!C460</f>
        <v>0</v>
      </c>
      <c r="Q457" s="227">
        <f>+'Pro civil'!C460</f>
        <v>0</v>
      </c>
      <c r="R457" s="227">
        <f>+'C social'!C460</f>
        <v>0</v>
      </c>
      <c r="S457" s="227">
        <f>+Trasp!C460</f>
        <v>0</v>
      </c>
      <c r="T457" s="227">
        <f>+Turismo!C460</f>
        <v>0</v>
      </c>
      <c r="V457" s="260">
        <f>+'Gastos R33'!C461</f>
        <v>0</v>
      </c>
      <c r="X457" s="227">
        <f t="shared" si="34"/>
        <v>0</v>
      </c>
    </row>
    <row r="458" spans="1:24" x14ac:dyDescent="0.2">
      <c r="A458" s="14" t="s">
        <v>1129</v>
      </c>
      <c r="B458" s="15" t="s">
        <v>1130</v>
      </c>
      <c r="C458" s="421">
        <f t="shared" si="37"/>
        <v>0</v>
      </c>
      <c r="D458" s="421"/>
      <c r="E458" s="294">
        <f t="shared" si="35"/>
        <v>0</v>
      </c>
      <c r="F458" s="307"/>
      <c r="G458" s="308"/>
      <c r="H458" s="308"/>
      <c r="I458" s="308"/>
      <c r="J458" s="308"/>
      <c r="M458" s="260">
        <f t="shared" si="36"/>
        <v>0</v>
      </c>
      <c r="N458" s="204" t="s">
        <v>1129</v>
      </c>
      <c r="O458" s="227">
        <f>+Adm!C461</f>
        <v>0</v>
      </c>
      <c r="P458" s="227">
        <f>+PresMpal!C461</f>
        <v>0</v>
      </c>
      <c r="Q458" s="227">
        <f>+'Pro civil'!C461</f>
        <v>0</v>
      </c>
      <c r="R458" s="227">
        <f>+'C social'!C461</f>
        <v>0</v>
      </c>
      <c r="S458" s="227">
        <f>+Trasp!C461</f>
        <v>0</v>
      </c>
      <c r="T458" s="227">
        <f>+Turismo!C461</f>
        <v>0</v>
      </c>
      <c r="V458" s="260">
        <f>+'Gastos R33'!C462</f>
        <v>0</v>
      </c>
      <c r="X458" s="227">
        <f t="shared" si="34"/>
        <v>0</v>
      </c>
    </row>
    <row r="459" spans="1:24" x14ac:dyDescent="0.2">
      <c r="A459" s="14" t="s">
        <v>1131</v>
      </c>
      <c r="B459" s="15" t="s">
        <v>1132</v>
      </c>
      <c r="C459" s="421"/>
      <c r="D459" s="421"/>
      <c r="E459" s="294">
        <f t="shared" si="35"/>
        <v>0</v>
      </c>
      <c r="F459" s="307"/>
      <c r="G459" s="308"/>
      <c r="H459" s="308"/>
      <c r="I459" s="308"/>
      <c r="J459" s="308"/>
      <c r="M459" s="260">
        <f t="shared" si="36"/>
        <v>0</v>
      </c>
      <c r="N459" s="204" t="s">
        <v>1131</v>
      </c>
      <c r="O459" s="227">
        <f>+Adm!C462</f>
        <v>0</v>
      </c>
      <c r="P459" s="227">
        <f>+PresMpal!C462</f>
        <v>0</v>
      </c>
      <c r="Q459" s="227">
        <f>+'Pro civil'!C462</f>
        <v>0</v>
      </c>
      <c r="R459" s="227">
        <f>+'C social'!C462</f>
        <v>0</v>
      </c>
      <c r="S459" s="227">
        <f>+Trasp!C462</f>
        <v>0</v>
      </c>
      <c r="T459" s="227">
        <f>+Turismo!C462</f>
        <v>0</v>
      </c>
      <c r="V459" s="260">
        <f>+'Gastos R33'!C463</f>
        <v>0</v>
      </c>
      <c r="X459" s="227">
        <f t="shared" si="34"/>
        <v>0</v>
      </c>
    </row>
    <row r="460" spans="1:24" x14ac:dyDescent="0.2">
      <c r="A460" s="14" t="s">
        <v>1133</v>
      </c>
      <c r="B460" s="15" t="s">
        <v>1134</v>
      </c>
      <c r="C460" s="421">
        <f t="shared" si="37"/>
        <v>0</v>
      </c>
      <c r="D460" s="421"/>
      <c r="E460" s="294">
        <f t="shared" si="35"/>
        <v>0</v>
      </c>
      <c r="F460" s="307"/>
      <c r="G460" s="308"/>
      <c r="H460" s="308"/>
      <c r="I460" s="308"/>
      <c r="J460" s="308"/>
      <c r="M460" s="260">
        <f t="shared" si="36"/>
        <v>0</v>
      </c>
      <c r="N460" s="204" t="s">
        <v>1133</v>
      </c>
      <c r="O460" s="227">
        <f>+Adm!C463</f>
        <v>0</v>
      </c>
      <c r="P460" s="227">
        <f>+PresMpal!C463</f>
        <v>0</v>
      </c>
      <c r="Q460" s="227">
        <f>+'Pro civil'!C463</f>
        <v>0</v>
      </c>
      <c r="R460" s="227">
        <f>+'C social'!C463</f>
        <v>0</v>
      </c>
      <c r="S460" s="227">
        <f>+Trasp!C463</f>
        <v>0</v>
      </c>
      <c r="T460" s="227">
        <f>+Turismo!C463</f>
        <v>0</v>
      </c>
      <c r="V460" s="260">
        <f>+'Gastos R33'!C464</f>
        <v>0</v>
      </c>
      <c r="X460" s="227">
        <f t="shared" si="34"/>
        <v>0</v>
      </c>
    </row>
    <row r="461" spans="1:24" x14ac:dyDescent="0.2">
      <c r="A461" s="14" t="s">
        <v>1135</v>
      </c>
      <c r="B461" s="15" t="s">
        <v>1136</v>
      </c>
      <c r="C461" s="421"/>
      <c r="D461" s="421"/>
      <c r="E461" s="294">
        <f t="shared" si="35"/>
        <v>0</v>
      </c>
      <c r="F461" s="307"/>
      <c r="G461" s="308"/>
      <c r="H461" s="308"/>
      <c r="I461" s="308"/>
      <c r="J461" s="308"/>
      <c r="M461" s="260">
        <f t="shared" si="36"/>
        <v>0</v>
      </c>
      <c r="N461" s="204" t="s">
        <v>1135</v>
      </c>
      <c r="O461" s="227">
        <f>+Adm!C464</f>
        <v>0</v>
      </c>
      <c r="P461" s="227">
        <f>+PresMpal!C464</f>
        <v>0</v>
      </c>
      <c r="Q461" s="227">
        <f>+'Pro civil'!C464</f>
        <v>0</v>
      </c>
      <c r="R461" s="227">
        <f>+'C social'!C464</f>
        <v>0</v>
      </c>
      <c r="S461" s="227">
        <f>+Trasp!C464</f>
        <v>0</v>
      </c>
      <c r="T461" s="227">
        <f>+Turismo!C464</f>
        <v>0</v>
      </c>
      <c r="V461" s="260">
        <f>+'Gastos R33'!C465</f>
        <v>0</v>
      </c>
      <c r="X461" s="227">
        <f t="shared" si="34"/>
        <v>0</v>
      </c>
    </row>
    <row r="462" spans="1:24" x14ac:dyDescent="0.2">
      <c r="A462" s="14" t="s">
        <v>1137</v>
      </c>
      <c r="B462" s="15" t="s">
        <v>1138</v>
      </c>
      <c r="C462" s="421">
        <f t="shared" si="37"/>
        <v>0</v>
      </c>
      <c r="D462" s="421"/>
      <c r="E462" s="294">
        <f t="shared" si="35"/>
        <v>0</v>
      </c>
      <c r="F462" s="307"/>
      <c r="G462" s="308"/>
      <c r="H462" s="308"/>
      <c r="I462" s="308"/>
      <c r="J462" s="308"/>
      <c r="M462" s="260">
        <f t="shared" si="36"/>
        <v>0</v>
      </c>
      <c r="N462" s="204" t="s">
        <v>1137</v>
      </c>
      <c r="O462" s="227">
        <f>+Adm!C465</f>
        <v>0</v>
      </c>
      <c r="P462" s="227">
        <f>+PresMpal!C465</f>
        <v>0</v>
      </c>
      <c r="Q462" s="227">
        <f>+'Pro civil'!C465</f>
        <v>0</v>
      </c>
      <c r="R462" s="227">
        <f>+'C social'!C465</f>
        <v>0</v>
      </c>
      <c r="S462" s="227">
        <f>+Trasp!C465</f>
        <v>0</v>
      </c>
      <c r="T462" s="227">
        <f>+Turismo!C465</f>
        <v>0</v>
      </c>
      <c r="V462" s="260">
        <f>+'Gastos R33'!C466</f>
        <v>0</v>
      </c>
      <c r="X462" s="227">
        <f t="shared" si="34"/>
        <v>0</v>
      </c>
    </row>
    <row r="463" spans="1:24" x14ac:dyDescent="0.2">
      <c r="A463" s="14" t="s">
        <v>1139</v>
      </c>
      <c r="B463" s="15" t="s">
        <v>1140</v>
      </c>
      <c r="C463" s="421"/>
      <c r="D463" s="421"/>
      <c r="E463" s="294">
        <f t="shared" si="35"/>
        <v>0</v>
      </c>
      <c r="F463" s="307"/>
      <c r="G463" s="308"/>
      <c r="H463" s="308"/>
      <c r="I463" s="308"/>
      <c r="J463" s="308"/>
      <c r="M463" s="260">
        <f t="shared" si="36"/>
        <v>0</v>
      </c>
      <c r="N463" s="204" t="s">
        <v>1139</v>
      </c>
      <c r="O463" s="227">
        <f>+Adm!C466</f>
        <v>0</v>
      </c>
      <c r="P463" s="227">
        <f>+PresMpal!C466</f>
        <v>0</v>
      </c>
      <c r="Q463" s="227">
        <f>+'Pro civil'!C466</f>
        <v>0</v>
      </c>
      <c r="R463" s="227">
        <f>+'C social'!C466</f>
        <v>0</v>
      </c>
      <c r="S463" s="227">
        <f>+Trasp!C466</f>
        <v>0</v>
      </c>
      <c r="T463" s="227">
        <f>+Turismo!C466</f>
        <v>0</v>
      </c>
      <c r="V463" s="260">
        <f>+'Gastos R33'!C467</f>
        <v>0</v>
      </c>
      <c r="X463" s="227">
        <f t="shared" si="34"/>
        <v>0</v>
      </c>
    </row>
    <row r="464" spans="1:24" x14ac:dyDescent="0.2">
      <c r="A464" s="14" t="s">
        <v>1141</v>
      </c>
      <c r="B464" s="15" t="s">
        <v>1142</v>
      </c>
      <c r="C464" s="421">
        <f t="shared" si="37"/>
        <v>0</v>
      </c>
      <c r="D464" s="421"/>
      <c r="E464" s="294">
        <f t="shared" si="35"/>
        <v>0</v>
      </c>
      <c r="F464" s="307"/>
      <c r="G464" s="308"/>
      <c r="H464" s="308"/>
      <c r="I464" s="308"/>
      <c r="J464" s="308"/>
      <c r="M464" s="260">
        <f t="shared" si="36"/>
        <v>0</v>
      </c>
      <c r="N464" s="204" t="s">
        <v>1141</v>
      </c>
      <c r="O464" s="227">
        <f>+Adm!C467</f>
        <v>0</v>
      </c>
      <c r="P464" s="227">
        <f>+PresMpal!C467</f>
        <v>0</v>
      </c>
      <c r="Q464" s="227">
        <f>+'Pro civil'!C467</f>
        <v>0</v>
      </c>
      <c r="R464" s="227">
        <f>+'C social'!C467</f>
        <v>0</v>
      </c>
      <c r="S464" s="227">
        <f>+Trasp!C467</f>
        <v>0</v>
      </c>
      <c r="T464" s="227">
        <f>+Turismo!C467</f>
        <v>0</v>
      </c>
      <c r="V464" s="260">
        <f>+'Gastos R33'!C468</f>
        <v>0</v>
      </c>
      <c r="X464" s="227">
        <f t="shared" si="34"/>
        <v>0</v>
      </c>
    </row>
    <row r="465" spans="1:24" x14ac:dyDescent="0.2">
      <c r="A465" s="14" t="s">
        <v>1143</v>
      </c>
      <c r="B465" s="15" t="s">
        <v>1144</v>
      </c>
      <c r="C465" s="421"/>
      <c r="D465" s="421"/>
      <c r="E465" s="294">
        <f t="shared" si="35"/>
        <v>0</v>
      </c>
      <c r="F465" s="307"/>
      <c r="G465" s="308"/>
      <c r="H465" s="308"/>
      <c r="I465" s="308"/>
      <c r="J465" s="308"/>
      <c r="M465" s="260">
        <f t="shared" si="36"/>
        <v>0</v>
      </c>
      <c r="N465" s="204" t="s">
        <v>1143</v>
      </c>
      <c r="O465" s="227">
        <f>+Adm!C468</f>
        <v>0</v>
      </c>
      <c r="P465" s="227">
        <f>+PresMpal!C468</f>
        <v>0</v>
      </c>
      <c r="Q465" s="227">
        <f>+'Pro civil'!C468</f>
        <v>0</v>
      </c>
      <c r="R465" s="227">
        <f>+'C social'!C468</f>
        <v>0</v>
      </c>
      <c r="S465" s="227">
        <f>+Trasp!C468</f>
        <v>0</v>
      </c>
      <c r="T465" s="227">
        <f>+Turismo!C468</f>
        <v>0</v>
      </c>
      <c r="V465" s="260">
        <f>+'Gastos R33'!C469</f>
        <v>0</v>
      </c>
      <c r="X465" s="227">
        <f t="shared" si="34"/>
        <v>0</v>
      </c>
    </row>
    <row r="466" spans="1:24" x14ac:dyDescent="0.2">
      <c r="A466" s="14" t="s">
        <v>1145</v>
      </c>
      <c r="B466" s="15" t="s">
        <v>1146</v>
      </c>
      <c r="C466" s="421">
        <f t="shared" si="37"/>
        <v>0</v>
      </c>
      <c r="D466" s="421"/>
      <c r="E466" s="294">
        <f t="shared" si="35"/>
        <v>0</v>
      </c>
      <c r="F466" s="307"/>
      <c r="G466" s="308"/>
      <c r="H466" s="308"/>
      <c r="I466" s="308"/>
      <c r="J466" s="308"/>
      <c r="M466" s="260">
        <f t="shared" si="36"/>
        <v>0</v>
      </c>
      <c r="N466" s="204" t="s">
        <v>1145</v>
      </c>
      <c r="O466" s="227">
        <f>+Adm!C469</f>
        <v>0</v>
      </c>
      <c r="P466" s="227">
        <f>+PresMpal!C469</f>
        <v>0</v>
      </c>
      <c r="Q466" s="227">
        <f>+'Pro civil'!C469</f>
        <v>0</v>
      </c>
      <c r="R466" s="227">
        <f>+'C social'!C469</f>
        <v>0</v>
      </c>
      <c r="S466" s="227">
        <f>+Trasp!C469</f>
        <v>0</v>
      </c>
      <c r="T466" s="227">
        <f>+Turismo!C469</f>
        <v>0</v>
      </c>
      <c r="V466" s="260">
        <f>+'Gastos R33'!C470</f>
        <v>0</v>
      </c>
      <c r="X466" s="227">
        <f t="shared" si="34"/>
        <v>0</v>
      </c>
    </row>
    <row r="467" spans="1:24" x14ac:dyDescent="0.2">
      <c r="A467" s="13" t="s">
        <v>1147</v>
      </c>
      <c r="B467" s="25" t="s">
        <v>26</v>
      </c>
      <c r="C467" s="386">
        <f>SUM(C468:C475)</f>
        <v>0</v>
      </c>
      <c r="D467" s="425"/>
      <c r="E467" s="317">
        <f t="shared" si="35"/>
        <v>0</v>
      </c>
      <c r="F467" s="307"/>
      <c r="G467" s="308"/>
      <c r="H467" s="308"/>
      <c r="I467" s="308"/>
      <c r="J467" s="308"/>
      <c r="M467" s="260">
        <f t="shared" si="36"/>
        <v>0</v>
      </c>
      <c r="N467" s="203" t="s">
        <v>1147</v>
      </c>
      <c r="O467" s="227">
        <f>+Adm!C470</f>
        <v>0</v>
      </c>
      <c r="P467" s="227">
        <f>+PresMpal!C470</f>
        <v>0</v>
      </c>
      <c r="Q467" s="227">
        <f>+'Pro civil'!C470</f>
        <v>0</v>
      </c>
      <c r="R467" s="227">
        <f>+'C social'!C470</f>
        <v>0</v>
      </c>
      <c r="S467" s="227">
        <f>+Trasp!C470</f>
        <v>0</v>
      </c>
      <c r="T467" s="227">
        <f>+Turismo!C470</f>
        <v>0</v>
      </c>
      <c r="V467" s="260">
        <f>+'Gastos R33'!C471</f>
        <v>0</v>
      </c>
      <c r="X467" s="227">
        <f t="shared" si="34"/>
        <v>0</v>
      </c>
    </row>
    <row r="468" spans="1:24" x14ac:dyDescent="0.2">
      <c r="A468" s="14" t="s">
        <v>1148</v>
      </c>
      <c r="B468" s="15" t="s">
        <v>1149</v>
      </c>
      <c r="C468" s="421"/>
      <c r="D468" s="421"/>
      <c r="E468" s="294">
        <f t="shared" si="35"/>
        <v>0</v>
      </c>
      <c r="F468" s="307"/>
      <c r="G468" s="308"/>
      <c r="H468" s="308"/>
      <c r="I468" s="308"/>
      <c r="J468" s="308"/>
      <c r="M468" s="260">
        <f t="shared" si="36"/>
        <v>0</v>
      </c>
      <c r="N468" s="204" t="s">
        <v>1148</v>
      </c>
      <c r="O468" s="227">
        <f>+Adm!C471</f>
        <v>0</v>
      </c>
      <c r="P468" s="227">
        <f>+PresMpal!C471</f>
        <v>0</v>
      </c>
      <c r="Q468" s="227">
        <f>+'Pro civil'!C471</f>
        <v>0</v>
      </c>
      <c r="R468" s="227">
        <f>+'C social'!C471</f>
        <v>0</v>
      </c>
      <c r="S468" s="227">
        <f>+Trasp!C471</f>
        <v>0</v>
      </c>
      <c r="T468" s="227">
        <f>+Turismo!C471</f>
        <v>0</v>
      </c>
      <c r="V468" s="260">
        <f>+'Gastos R33'!C472</f>
        <v>0</v>
      </c>
      <c r="X468" s="227">
        <f t="shared" si="34"/>
        <v>0</v>
      </c>
    </row>
    <row r="469" spans="1:24" x14ac:dyDescent="0.2">
      <c r="A469" s="14" t="s">
        <v>1150</v>
      </c>
      <c r="B469" s="15" t="s">
        <v>1151</v>
      </c>
      <c r="C469" s="421">
        <f t="shared" si="37"/>
        <v>0</v>
      </c>
      <c r="D469" s="421"/>
      <c r="E469" s="294">
        <f t="shared" si="35"/>
        <v>0</v>
      </c>
      <c r="F469" s="307"/>
      <c r="G469" s="308"/>
      <c r="H469" s="308"/>
      <c r="I469" s="308"/>
      <c r="J469" s="308"/>
      <c r="M469" s="260">
        <f t="shared" si="36"/>
        <v>0</v>
      </c>
      <c r="N469" s="204" t="s">
        <v>1150</v>
      </c>
      <c r="O469" s="227">
        <f>+Adm!C472</f>
        <v>0</v>
      </c>
      <c r="P469" s="227">
        <f>+PresMpal!C472</f>
        <v>0</v>
      </c>
      <c r="Q469" s="227">
        <f>+'Pro civil'!C472</f>
        <v>0</v>
      </c>
      <c r="R469" s="227">
        <f>+'C social'!C472</f>
        <v>0</v>
      </c>
      <c r="S469" s="227">
        <f>+Trasp!C472</f>
        <v>0</v>
      </c>
      <c r="T469" s="227">
        <f>+Turismo!C472</f>
        <v>0</v>
      </c>
      <c r="V469" s="260">
        <f>+'Gastos R33'!C473</f>
        <v>0</v>
      </c>
      <c r="X469" s="227">
        <f t="shared" si="34"/>
        <v>0</v>
      </c>
    </row>
    <row r="470" spans="1:24" x14ac:dyDescent="0.2">
      <c r="A470" s="14" t="s">
        <v>1152</v>
      </c>
      <c r="B470" s="15" t="s">
        <v>1153</v>
      </c>
      <c r="C470" s="421"/>
      <c r="D470" s="421"/>
      <c r="E470" s="294">
        <f t="shared" si="35"/>
        <v>0</v>
      </c>
      <c r="F470" s="307"/>
      <c r="G470" s="308"/>
      <c r="H470" s="308"/>
      <c r="I470" s="308"/>
      <c r="J470" s="308"/>
      <c r="M470" s="260">
        <f t="shared" si="36"/>
        <v>0</v>
      </c>
      <c r="N470" s="204" t="s">
        <v>1152</v>
      </c>
      <c r="O470" s="227">
        <f>+Adm!C473</f>
        <v>0</v>
      </c>
      <c r="P470" s="227">
        <f>+PresMpal!C473</f>
        <v>0</v>
      </c>
      <c r="Q470" s="227">
        <f>+'Pro civil'!C473</f>
        <v>0</v>
      </c>
      <c r="R470" s="227">
        <f>+'C social'!C473</f>
        <v>0</v>
      </c>
      <c r="S470" s="227">
        <f>+Trasp!C473</f>
        <v>0</v>
      </c>
      <c r="T470" s="227">
        <f>+Turismo!C473</f>
        <v>0</v>
      </c>
      <c r="V470" s="260">
        <f>+'Gastos R33'!C474</f>
        <v>0</v>
      </c>
      <c r="X470" s="227">
        <f t="shared" si="34"/>
        <v>0</v>
      </c>
    </row>
    <row r="471" spans="1:24" x14ac:dyDescent="0.2">
      <c r="A471" s="14" t="s">
        <v>1154</v>
      </c>
      <c r="B471" s="15" t="s">
        <v>1155</v>
      </c>
      <c r="C471" s="421">
        <f t="shared" si="37"/>
        <v>0</v>
      </c>
      <c r="D471" s="421"/>
      <c r="E471" s="294">
        <f t="shared" si="35"/>
        <v>0</v>
      </c>
      <c r="F471" s="307"/>
      <c r="G471" s="308"/>
      <c r="H471" s="308"/>
      <c r="I471" s="308"/>
      <c r="J471" s="308"/>
      <c r="M471" s="260">
        <f t="shared" si="36"/>
        <v>0</v>
      </c>
      <c r="N471" s="204" t="s">
        <v>1154</v>
      </c>
      <c r="O471" s="227">
        <f>+Adm!C474</f>
        <v>0</v>
      </c>
      <c r="P471" s="227">
        <f>+PresMpal!C474</f>
        <v>0</v>
      </c>
      <c r="Q471" s="227">
        <f>+'Pro civil'!C474</f>
        <v>0</v>
      </c>
      <c r="R471" s="227">
        <f>+'C social'!C474</f>
        <v>0</v>
      </c>
      <c r="S471" s="227">
        <f>+Trasp!C474</f>
        <v>0</v>
      </c>
      <c r="T471" s="227">
        <f>+Turismo!C474</f>
        <v>0</v>
      </c>
      <c r="V471" s="260">
        <f>+'Gastos R33'!C475</f>
        <v>0</v>
      </c>
      <c r="X471" s="227">
        <f t="shared" si="34"/>
        <v>0</v>
      </c>
    </row>
    <row r="472" spans="1:24" x14ac:dyDescent="0.2">
      <c r="A472" s="14" t="s">
        <v>1156</v>
      </c>
      <c r="B472" s="15" t="s">
        <v>1157</v>
      </c>
      <c r="C472" s="421"/>
      <c r="D472" s="421"/>
      <c r="E472" s="294">
        <f t="shared" si="35"/>
        <v>0</v>
      </c>
      <c r="F472" s="307"/>
      <c r="G472" s="308"/>
      <c r="H472" s="308"/>
      <c r="I472" s="308"/>
      <c r="J472" s="308"/>
      <c r="M472" s="260">
        <f t="shared" si="36"/>
        <v>0</v>
      </c>
      <c r="N472" s="204" t="s">
        <v>1156</v>
      </c>
      <c r="O472" s="227">
        <f>+Adm!C475</f>
        <v>0</v>
      </c>
      <c r="P472" s="227">
        <f>+PresMpal!C475</f>
        <v>0</v>
      </c>
      <c r="Q472" s="227">
        <f>+'Pro civil'!C475</f>
        <v>0</v>
      </c>
      <c r="R472" s="227">
        <f>+'C social'!C475</f>
        <v>0</v>
      </c>
      <c r="S472" s="227">
        <f>+Trasp!C475</f>
        <v>0</v>
      </c>
      <c r="T472" s="227">
        <f>+Turismo!C475</f>
        <v>0</v>
      </c>
      <c r="V472" s="260">
        <f>+'Gastos R33'!C476</f>
        <v>0</v>
      </c>
      <c r="X472" s="227">
        <f t="shared" si="34"/>
        <v>0</v>
      </c>
    </row>
    <row r="473" spans="1:24" x14ac:dyDescent="0.2">
      <c r="A473" s="14" t="s">
        <v>1158</v>
      </c>
      <c r="B473" s="15" t="s">
        <v>1159</v>
      </c>
      <c r="C473" s="421">
        <f t="shared" si="37"/>
        <v>0</v>
      </c>
      <c r="D473" s="421"/>
      <c r="E473" s="294">
        <f t="shared" si="35"/>
        <v>0</v>
      </c>
      <c r="F473" s="307"/>
      <c r="G473" s="308"/>
      <c r="H473" s="308"/>
      <c r="I473" s="308"/>
      <c r="J473" s="308"/>
      <c r="M473" s="260">
        <f t="shared" si="36"/>
        <v>0</v>
      </c>
      <c r="N473" s="204" t="s">
        <v>1158</v>
      </c>
      <c r="O473" s="227">
        <f>+Adm!C476</f>
        <v>0</v>
      </c>
      <c r="P473" s="227">
        <f>+PresMpal!C476</f>
        <v>0</v>
      </c>
      <c r="Q473" s="227">
        <f>+'Pro civil'!C476</f>
        <v>0</v>
      </c>
      <c r="R473" s="227">
        <f>+'C social'!C476</f>
        <v>0</v>
      </c>
      <c r="S473" s="227">
        <f>+Trasp!C476</f>
        <v>0</v>
      </c>
      <c r="T473" s="227">
        <f>+Turismo!C476</f>
        <v>0</v>
      </c>
      <c r="V473" s="260">
        <f>+'Gastos R33'!C477</f>
        <v>0</v>
      </c>
      <c r="X473" s="227">
        <f t="shared" si="34"/>
        <v>0</v>
      </c>
    </row>
    <row r="474" spans="1:24" x14ac:dyDescent="0.2">
      <c r="A474" s="14" t="s">
        <v>1160</v>
      </c>
      <c r="B474" s="15" t="s">
        <v>1161</v>
      </c>
      <c r="C474" s="421"/>
      <c r="D474" s="421"/>
      <c r="E474" s="294">
        <f t="shared" si="35"/>
        <v>0</v>
      </c>
      <c r="F474" s="307"/>
      <c r="G474" s="308"/>
      <c r="H474" s="308"/>
      <c r="I474" s="308"/>
      <c r="J474" s="308"/>
      <c r="M474" s="260">
        <f t="shared" si="36"/>
        <v>0</v>
      </c>
      <c r="N474" s="204" t="s">
        <v>1160</v>
      </c>
      <c r="O474" s="227">
        <f>+Adm!C477</f>
        <v>0</v>
      </c>
      <c r="P474" s="227">
        <f>+PresMpal!C477</f>
        <v>0</v>
      </c>
      <c r="Q474" s="227">
        <f>+'Pro civil'!C477</f>
        <v>0</v>
      </c>
      <c r="R474" s="227">
        <f>+'C social'!C477</f>
        <v>0</v>
      </c>
      <c r="S474" s="227">
        <f>+Trasp!C477</f>
        <v>0</v>
      </c>
      <c r="T474" s="227">
        <f>+Turismo!C477</f>
        <v>0</v>
      </c>
      <c r="V474" s="260">
        <f>+'Gastos R33'!C478</f>
        <v>0</v>
      </c>
      <c r="X474" s="227">
        <f t="shared" si="34"/>
        <v>0</v>
      </c>
    </row>
    <row r="475" spans="1:24" x14ac:dyDescent="0.2">
      <c r="A475" s="14" t="s">
        <v>1163</v>
      </c>
      <c r="B475" s="15" t="s">
        <v>1164</v>
      </c>
      <c r="C475" s="421">
        <f t="shared" si="37"/>
        <v>0</v>
      </c>
      <c r="D475" s="421"/>
      <c r="E475" s="294">
        <f t="shared" si="35"/>
        <v>0</v>
      </c>
      <c r="F475" s="307"/>
      <c r="G475" s="308"/>
      <c r="H475" s="308"/>
      <c r="I475" s="308"/>
      <c r="J475" s="308"/>
      <c r="M475" s="260">
        <f t="shared" si="36"/>
        <v>0</v>
      </c>
      <c r="N475" s="204" t="s">
        <v>1163</v>
      </c>
      <c r="O475" s="227">
        <f>+Adm!C478</f>
        <v>0</v>
      </c>
      <c r="P475" s="227">
        <f>+PresMpal!C478</f>
        <v>0</v>
      </c>
      <c r="Q475" s="227">
        <f>+'Pro civil'!C478</f>
        <v>0</v>
      </c>
      <c r="R475" s="227">
        <f>+'C social'!C478</f>
        <v>0</v>
      </c>
      <c r="S475" s="227">
        <f>+Trasp!C478</f>
        <v>0</v>
      </c>
      <c r="T475" s="227">
        <f>+Turismo!C478</f>
        <v>0</v>
      </c>
      <c r="V475" s="260">
        <f>+'Gastos R33'!C479</f>
        <v>0</v>
      </c>
      <c r="X475" s="227">
        <f t="shared" si="34"/>
        <v>0</v>
      </c>
    </row>
    <row r="476" spans="1:24" x14ac:dyDescent="0.2">
      <c r="A476" s="13" t="s">
        <v>1165</v>
      </c>
      <c r="B476" s="25" t="s">
        <v>1166</v>
      </c>
      <c r="C476" s="386">
        <f>SUM(C477:C481)</f>
        <v>80000</v>
      </c>
      <c r="D476" s="425"/>
      <c r="E476" s="317">
        <f t="shared" si="35"/>
        <v>9.407441820352222E-2</v>
      </c>
      <c r="F476" s="307"/>
      <c r="G476" s="308"/>
      <c r="H476" s="308"/>
      <c r="I476" s="308"/>
      <c r="J476" s="308"/>
      <c r="M476" s="260">
        <f t="shared" si="36"/>
        <v>0</v>
      </c>
      <c r="N476" s="203" t="s">
        <v>1165</v>
      </c>
      <c r="O476" s="227">
        <f>+Adm!C479</f>
        <v>0</v>
      </c>
      <c r="P476" s="227">
        <f>+PresMpal!C479</f>
        <v>0</v>
      </c>
      <c r="Q476" s="227">
        <f>+'Pro civil'!C479</f>
        <v>0</v>
      </c>
      <c r="R476" s="227">
        <f>+'C social'!C479</f>
        <v>0</v>
      </c>
      <c r="S476" s="227">
        <f>+Trasp!C479</f>
        <v>0</v>
      </c>
      <c r="T476" s="227">
        <f>+Turismo!C479</f>
        <v>0</v>
      </c>
      <c r="V476" s="260">
        <f>+'Gastos R33'!C480</f>
        <v>0</v>
      </c>
      <c r="X476" s="227">
        <f t="shared" si="34"/>
        <v>0</v>
      </c>
    </row>
    <row r="477" spans="1:24" x14ac:dyDescent="0.2">
      <c r="A477" s="14" t="s">
        <v>1167</v>
      </c>
      <c r="B477" s="15" t="s">
        <v>1168</v>
      </c>
      <c r="C477" s="421"/>
      <c r="D477" s="421"/>
      <c r="E477" s="294">
        <f t="shared" si="35"/>
        <v>0</v>
      </c>
      <c r="F477" s="307"/>
      <c r="G477" s="308"/>
      <c r="H477" s="308"/>
      <c r="I477" s="308"/>
      <c r="J477" s="308"/>
      <c r="M477" s="260">
        <f t="shared" si="36"/>
        <v>0</v>
      </c>
      <c r="N477" s="204" t="s">
        <v>1167</v>
      </c>
      <c r="O477" s="227">
        <f>+Adm!C480</f>
        <v>0</v>
      </c>
      <c r="P477" s="227">
        <f>+PresMpal!C480</f>
        <v>0</v>
      </c>
      <c r="Q477" s="227">
        <f>+'Pro civil'!C480</f>
        <v>0</v>
      </c>
      <c r="R477" s="227">
        <f>+'C social'!C480</f>
        <v>0</v>
      </c>
      <c r="S477" s="227">
        <f>+Trasp!C480</f>
        <v>0</v>
      </c>
      <c r="T477" s="227">
        <f>+Turismo!C480</f>
        <v>0</v>
      </c>
      <c r="V477" s="260">
        <f>+'Gastos R33'!C481</f>
        <v>0</v>
      </c>
      <c r="X477" s="227">
        <f t="shared" si="34"/>
        <v>0</v>
      </c>
    </row>
    <row r="478" spans="1:24" x14ac:dyDescent="0.2">
      <c r="A478" s="14" t="s">
        <v>1169</v>
      </c>
      <c r="B478" s="15" t="s">
        <v>1170</v>
      </c>
      <c r="C478" s="421">
        <v>80000</v>
      </c>
      <c r="D478" s="421"/>
      <c r="E478" s="294">
        <f t="shared" si="35"/>
        <v>9.407441820352222E-2</v>
      </c>
      <c r="F478" s="307"/>
      <c r="G478" s="308"/>
      <c r="H478" s="308"/>
      <c r="I478" s="308"/>
      <c r="J478" s="308"/>
      <c r="M478" s="260">
        <f t="shared" si="36"/>
        <v>0</v>
      </c>
      <c r="N478" s="204" t="s">
        <v>1169</v>
      </c>
      <c r="O478" s="227">
        <f>+Adm!C481</f>
        <v>0</v>
      </c>
      <c r="P478" s="227">
        <f>+PresMpal!C481</f>
        <v>0</v>
      </c>
      <c r="Q478" s="227">
        <f>+'Pro civil'!C481</f>
        <v>0</v>
      </c>
      <c r="R478" s="227">
        <f>+'C social'!C481</f>
        <v>0</v>
      </c>
      <c r="S478" s="227">
        <f>+Trasp!C481</f>
        <v>0</v>
      </c>
      <c r="T478" s="227">
        <f>+Turismo!C481</f>
        <v>0</v>
      </c>
      <c r="V478" s="260">
        <f>+'Gastos R33'!C482</f>
        <v>0</v>
      </c>
      <c r="X478" s="227">
        <f t="shared" si="34"/>
        <v>0</v>
      </c>
    </row>
    <row r="479" spans="1:24" x14ac:dyDescent="0.2">
      <c r="A479" s="14" t="s">
        <v>1199</v>
      </c>
      <c r="B479" s="15" t="s">
        <v>1200</v>
      </c>
      <c r="C479" s="421"/>
      <c r="D479" s="421"/>
      <c r="E479" s="294">
        <f t="shared" si="35"/>
        <v>0</v>
      </c>
      <c r="F479" s="307"/>
      <c r="G479" s="308"/>
      <c r="H479" s="308"/>
      <c r="I479" s="308"/>
      <c r="J479" s="308"/>
      <c r="M479" s="260">
        <f t="shared" si="36"/>
        <v>0</v>
      </c>
      <c r="N479" s="204" t="s">
        <v>1199</v>
      </c>
      <c r="O479" s="227">
        <f>+Adm!C482</f>
        <v>0</v>
      </c>
      <c r="P479" s="227">
        <f>+PresMpal!C482</f>
        <v>0</v>
      </c>
      <c r="Q479" s="227">
        <f>+'Pro civil'!C482</f>
        <v>0</v>
      </c>
      <c r="R479" s="227">
        <f>+'C social'!C482</f>
        <v>0</v>
      </c>
      <c r="S479" s="227">
        <f>+Trasp!C482</f>
        <v>0</v>
      </c>
      <c r="T479" s="227">
        <f>+Turismo!C482</f>
        <v>0</v>
      </c>
      <c r="V479" s="260">
        <f>+'Gastos R33'!C483</f>
        <v>0</v>
      </c>
      <c r="X479" s="227">
        <f t="shared" si="34"/>
        <v>0</v>
      </c>
    </row>
    <row r="480" spans="1:24" x14ac:dyDescent="0.2">
      <c r="A480" s="14" t="s">
        <v>1201</v>
      </c>
      <c r="B480" s="15" t="s">
        <v>1202</v>
      </c>
      <c r="C480" s="421">
        <f t="shared" si="37"/>
        <v>0</v>
      </c>
      <c r="D480" s="421"/>
      <c r="E480" s="294">
        <f t="shared" si="35"/>
        <v>0</v>
      </c>
      <c r="F480" s="307"/>
      <c r="G480" s="308"/>
      <c r="H480" s="308"/>
      <c r="I480" s="308"/>
      <c r="J480" s="308"/>
      <c r="M480" s="260">
        <f t="shared" si="36"/>
        <v>0</v>
      </c>
      <c r="N480" s="204" t="s">
        <v>1201</v>
      </c>
      <c r="O480" s="227">
        <f>+Adm!C483</f>
        <v>0</v>
      </c>
      <c r="P480" s="227">
        <f>+PresMpal!C483</f>
        <v>0</v>
      </c>
      <c r="Q480" s="227">
        <f>+'Pro civil'!C483</f>
        <v>0</v>
      </c>
      <c r="R480" s="227">
        <f>+'C social'!C483</f>
        <v>0</v>
      </c>
      <c r="S480" s="227">
        <f>+Trasp!C483</f>
        <v>0</v>
      </c>
      <c r="T480" s="227">
        <f>+Turismo!C483</f>
        <v>0</v>
      </c>
      <c r="V480" s="260">
        <f>+'Gastos R33'!C484</f>
        <v>0</v>
      </c>
      <c r="X480" s="227">
        <f t="shared" si="34"/>
        <v>0</v>
      </c>
    </row>
    <row r="481" spans="1:22" x14ac:dyDescent="0.2">
      <c r="A481" s="16" t="s">
        <v>1203</v>
      </c>
      <c r="B481" s="21" t="s">
        <v>1204</v>
      </c>
      <c r="C481" s="391"/>
      <c r="D481" s="428">
        <f>+C482+C506+C530</f>
        <v>42054059</v>
      </c>
      <c r="E481" s="316">
        <f>+D481/$D$559*100</f>
        <v>49.452639169019967</v>
      </c>
      <c r="F481" s="307"/>
      <c r="G481" s="308"/>
      <c r="H481" s="308"/>
      <c r="I481" s="308"/>
      <c r="J481" s="308"/>
      <c r="N481" s="243" t="s">
        <v>1203</v>
      </c>
      <c r="O481" s="244" t="s">
        <v>2093</v>
      </c>
      <c r="P481" s="244" t="s">
        <v>2094</v>
      </c>
      <c r="Q481" s="284" t="s">
        <v>2095</v>
      </c>
      <c r="V481" s="260" t="e">
        <f>+'Gastos R33'!#REF!</f>
        <v>#REF!</v>
      </c>
    </row>
    <row r="482" spans="1:22" x14ac:dyDescent="0.2">
      <c r="A482" s="13" t="s">
        <v>1205</v>
      </c>
      <c r="B482" s="25" t="s">
        <v>1206</v>
      </c>
      <c r="C482" s="386">
        <f>SUM(C483:C505)</f>
        <v>42054059</v>
      </c>
      <c r="D482" s="425"/>
      <c r="E482" s="317">
        <f t="shared" ref="E482:E513" si="38">+C482/$D$559*100</f>
        <v>49.452639169019967</v>
      </c>
      <c r="F482" s="307"/>
      <c r="G482" s="308"/>
      <c r="H482" s="308"/>
      <c r="I482" s="308"/>
      <c r="J482" s="308"/>
      <c r="N482" s="240" t="s">
        <v>1205</v>
      </c>
      <c r="O482" s="260"/>
      <c r="P482" s="286"/>
      <c r="V482" s="238"/>
    </row>
    <row r="483" spans="1:22" x14ac:dyDescent="0.2">
      <c r="A483" s="14" t="s">
        <v>1207</v>
      </c>
      <c r="B483" s="15" t="s">
        <v>1208</v>
      </c>
      <c r="C483" s="421"/>
      <c r="D483" s="421"/>
      <c r="E483" s="294">
        <f t="shared" si="38"/>
        <v>0</v>
      </c>
      <c r="F483" s="307"/>
      <c r="G483" s="308"/>
      <c r="H483" s="308"/>
      <c r="I483" s="308"/>
      <c r="J483" s="308"/>
      <c r="M483" s="286">
        <f t="shared" ref="M483:M542" si="39">SUM(O483:V483)</f>
        <v>0</v>
      </c>
      <c r="N483" s="241" t="s">
        <v>1207</v>
      </c>
      <c r="O483" s="260">
        <f>+'Obra Infra'!C11</f>
        <v>0</v>
      </c>
      <c r="P483" s="286">
        <f>+'Obra Forta'!C11</f>
        <v>0</v>
      </c>
      <c r="Q483" s="286">
        <f>+'Obra Otros'!C12</f>
        <v>0</v>
      </c>
      <c r="V483" s="238"/>
    </row>
    <row r="484" spans="1:22" x14ac:dyDescent="0.2">
      <c r="A484" s="14" t="s">
        <v>1209</v>
      </c>
      <c r="B484" s="15" t="s">
        <v>1210</v>
      </c>
      <c r="C484" s="421">
        <f>+M484</f>
        <v>0</v>
      </c>
      <c r="D484" s="421"/>
      <c r="E484" s="294">
        <f t="shared" si="38"/>
        <v>0</v>
      </c>
      <c r="F484" s="307"/>
      <c r="G484" s="308"/>
      <c r="H484" s="308"/>
      <c r="I484" s="308"/>
      <c r="J484" s="308"/>
      <c r="M484" s="286">
        <f t="shared" si="39"/>
        <v>0</v>
      </c>
      <c r="N484" s="241" t="s">
        <v>1209</v>
      </c>
      <c r="O484" s="260">
        <f>+'Obra Infra'!C12</f>
        <v>0</v>
      </c>
      <c r="P484" s="286">
        <f>+'Obra Forta'!C12</f>
        <v>0</v>
      </c>
      <c r="Q484" s="286">
        <f>+'Obra Otros'!C13</f>
        <v>0</v>
      </c>
      <c r="V484" s="238"/>
    </row>
    <row r="485" spans="1:22" x14ac:dyDescent="0.2">
      <c r="A485" s="14" t="s">
        <v>1211</v>
      </c>
      <c r="B485" s="15" t="s">
        <v>1212</v>
      </c>
      <c r="C485" s="421"/>
      <c r="D485" s="421"/>
      <c r="E485" s="294">
        <f t="shared" si="38"/>
        <v>0</v>
      </c>
      <c r="F485" s="307"/>
      <c r="G485" s="308"/>
      <c r="H485" s="308"/>
      <c r="I485" s="308"/>
      <c r="J485" s="308"/>
      <c r="M485" s="286">
        <f t="shared" si="39"/>
        <v>0</v>
      </c>
      <c r="N485" s="241" t="s">
        <v>1211</v>
      </c>
      <c r="O485" s="260">
        <f>+'Obra Infra'!C13</f>
        <v>0</v>
      </c>
      <c r="P485" s="286">
        <f>+'Obra Forta'!C13</f>
        <v>0</v>
      </c>
      <c r="Q485" s="286">
        <f>+'Obra Otros'!C14</f>
        <v>0</v>
      </c>
      <c r="V485" s="238"/>
    </row>
    <row r="486" spans="1:22" x14ac:dyDescent="0.2">
      <c r="A486" s="14" t="s">
        <v>1213</v>
      </c>
      <c r="B486" s="15" t="s">
        <v>1214</v>
      </c>
      <c r="C486" s="421">
        <f t="shared" ref="C486:C542" si="40">+M486</f>
        <v>0</v>
      </c>
      <c r="D486" s="421"/>
      <c r="E486" s="294">
        <f t="shared" si="38"/>
        <v>0</v>
      </c>
      <c r="F486" s="307"/>
      <c r="G486" s="308"/>
      <c r="H486" s="308"/>
      <c r="I486" s="308"/>
      <c r="J486" s="308"/>
      <c r="M486" s="286">
        <f t="shared" si="39"/>
        <v>0</v>
      </c>
      <c r="N486" s="241" t="s">
        <v>1213</v>
      </c>
      <c r="O486" s="260">
        <f>+'Obra Infra'!C14</f>
        <v>0</v>
      </c>
      <c r="P486" s="286">
        <f>+'Obra Forta'!C14</f>
        <v>0</v>
      </c>
      <c r="Q486" s="286">
        <f>+'Obra Otros'!C15</f>
        <v>0</v>
      </c>
      <c r="V486" s="238"/>
    </row>
    <row r="487" spans="1:22" x14ac:dyDescent="0.2">
      <c r="A487" s="14" t="s">
        <v>1215</v>
      </c>
      <c r="B487" s="15" t="s">
        <v>1216</v>
      </c>
      <c r="C487" s="421">
        <f t="shared" si="40"/>
        <v>0</v>
      </c>
      <c r="D487" s="421"/>
      <c r="E487" s="294">
        <f t="shared" si="38"/>
        <v>0</v>
      </c>
      <c r="F487" s="307"/>
      <c r="G487" s="308"/>
      <c r="H487" s="308"/>
      <c r="I487" s="308"/>
      <c r="J487" s="308"/>
      <c r="M487" s="286">
        <f t="shared" si="39"/>
        <v>0</v>
      </c>
      <c r="N487" s="241" t="s">
        <v>1215</v>
      </c>
      <c r="O487" s="260">
        <f>+'Obra Infra'!C15</f>
        <v>0</v>
      </c>
      <c r="P487" s="286">
        <f>+'Obra Forta'!C15</f>
        <v>0</v>
      </c>
      <c r="Q487" s="286">
        <f>+'Obra Otros'!C16</f>
        <v>0</v>
      </c>
      <c r="V487" s="238"/>
    </row>
    <row r="488" spans="1:22" x14ac:dyDescent="0.2">
      <c r="A488" s="14" t="s">
        <v>1217</v>
      </c>
      <c r="B488" s="15" t="s">
        <v>1218</v>
      </c>
      <c r="C488" s="421">
        <f t="shared" si="40"/>
        <v>0</v>
      </c>
      <c r="D488" s="421"/>
      <c r="E488" s="294">
        <f t="shared" si="38"/>
        <v>0</v>
      </c>
      <c r="F488" s="307"/>
      <c r="G488" s="308"/>
      <c r="H488" s="308"/>
      <c r="I488" s="308"/>
      <c r="J488" s="308"/>
      <c r="M488" s="286">
        <f t="shared" si="39"/>
        <v>0</v>
      </c>
      <c r="N488" s="241" t="s">
        <v>1217</v>
      </c>
      <c r="O488" s="260">
        <f>+'Obra Infra'!C16</f>
        <v>0</v>
      </c>
      <c r="P488" s="286">
        <f>+'Obra Forta'!C16</f>
        <v>0</v>
      </c>
      <c r="Q488" s="286">
        <f>+'Obra Otros'!C17</f>
        <v>0</v>
      </c>
      <c r="V488" s="238"/>
    </row>
    <row r="489" spans="1:22" x14ac:dyDescent="0.2">
      <c r="A489" s="14" t="s">
        <v>1219</v>
      </c>
      <c r="B489" s="15" t="s">
        <v>1220</v>
      </c>
      <c r="C489" s="421">
        <f t="shared" si="40"/>
        <v>0</v>
      </c>
      <c r="D489" s="421"/>
      <c r="E489" s="294">
        <f t="shared" si="38"/>
        <v>0</v>
      </c>
      <c r="F489" s="307"/>
      <c r="G489" s="308"/>
      <c r="H489" s="308"/>
      <c r="I489" s="308"/>
      <c r="J489" s="308"/>
      <c r="M489" s="286">
        <f t="shared" si="39"/>
        <v>0</v>
      </c>
      <c r="N489" s="241" t="s">
        <v>1219</v>
      </c>
      <c r="O489" s="260">
        <f>+'Obra Infra'!C17</f>
        <v>0</v>
      </c>
      <c r="P489" s="286">
        <f>+'Obra Forta'!C17</f>
        <v>0</v>
      </c>
      <c r="Q489" s="286">
        <f>+'Obra Otros'!C18</f>
        <v>0</v>
      </c>
      <c r="V489" s="238"/>
    </row>
    <row r="490" spans="1:22" x14ac:dyDescent="0.2">
      <c r="A490" s="14" t="s">
        <v>1221</v>
      </c>
      <c r="B490" s="15" t="s">
        <v>1222</v>
      </c>
      <c r="C490" s="421">
        <f t="shared" si="40"/>
        <v>0</v>
      </c>
      <c r="D490" s="421"/>
      <c r="E490" s="294">
        <f t="shared" si="38"/>
        <v>0</v>
      </c>
      <c r="F490" s="307"/>
      <c r="G490" s="308"/>
      <c r="H490" s="308"/>
      <c r="I490" s="308"/>
      <c r="J490" s="308"/>
      <c r="M490" s="286">
        <f t="shared" si="39"/>
        <v>0</v>
      </c>
      <c r="N490" s="241" t="s">
        <v>1221</v>
      </c>
      <c r="O490" s="260">
        <f>+'Obra Infra'!C18</f>
        <v>0</v>
      </c>
      <c r="P490" s="286">
        <f>+'Obra Forta'!C18</f>
        <v>0</v>
      </c>
      <c r="Q490" s="286">
        <f>+'Obra Otros'!C19</f>
        <v>0</v>
      </c>
      <c r="V490" s="238"/>
    </row>
    <row r="491" spans="1:22" x14ac:dyDescent="0.2">
      <c r="A491" s="14" t="s">
        <v>1223</v>
      </c>
      <c r="B491" s="15" t="s">
        <v>1224</v>
      </c>
      <c r="C491" s="421">
        <f t="shared" si="40"/>
        <v>0</v>
      </c>
      <c r="D491" s="421"/>
      <c r="E491" s="294">
        <f t="shared" si="38"/>
        <v>0</v>
      </c>
      <c r="F491" s="307"/>
      <c r="G491" s="308"/>
      <c r="H491" s="308"/>
      <c r="I491" s="308"/>
      <c r="J491" s="308"/>
      <c r="M491" s="286">
        <f t="shared" si="39"/>
        <v>0</v>
      </c>
      <c r="N491" s="241" t="s">
        <v>1223</v>
      </c>
      <c r="O491" s="260">
        <f>+'Obra Infra'!C19</f>
        <v>0</v>
      </c>
      <c r="P491" s="286">
        <f>+'Obra Forta'!C19</f>
        <v>0</v>
      </c>
      <c r="Q491" s="286">
        <f>+'Obra Otros'!C20</f>
        <v>0</v>
      </c>
      <c r="V491" s="238"/>
    </row>
    <row r="492" spans="1:22" x14ac:dyDescent="0.2">
      <c r="A492" s="14" t="s">
        <v>1225</v>
      </c>
      <c r="B492" s="15" t="s">
        <v>1226</v>
      </c>
      <c r="C492" s="421">
        <v>0</v>
      </c>
      <c r="D492" s="421"/>
      <c r="E492" s="294">
        <f t="shared" si="38"/>
        <v>0</v>
      </c>
      <c r="F492" s="307"/>
      <c r="G492" s="308"/>
      <c r="H492" s="308"/>
      <c r="I492" s="308"/>
      <c r="J492" s="308"/>
      <c r="M492" s="286">
        <f t="shared" si="39"/>
        <v>59054059</v>
      </c>
      <c r="N492" s="241" t="s">
        <v>1225</v>
      </c>
      <c r="O492" s="260">
        <f>+'Obra Infra'!C20</f>
        <v>31000000</v>
      </c>
      <c r="P492" s="286">
        <f>+'Obra Forta'!C20</f>
        <v>11054059</v>
      </c>
      <c r="Q492" s="286">
        <f>+'Obra Otros'!C21</f>
        <v>17000000</v>
      </c>
      <c r="V492" s="238"/>
    </row>
    <row r="493" spans="1:22" x14ac:dyDescent="0.2">
      <c r="A493" s="14" t="s">
        <v>1227</v>
      </c>
      <c r="B493" s="15" t="s">
        <v>1228</v>
      </c>
      <c r="C493" s="421">
        <f t="shared" si="40"/>
        <v>0</v>
      </c>
      <c r="D493" s="421"/>
      <c r="E493" s="294">
        <f t="shared" si="38"/>
        <v>0</v>
      </c>
      <c r="F493" s="307"/>
      <c r="G493" s="308"/>
      <c r="H493" s="308"/>
      <c r="I493" s="308"/>
      <c r="J493" s="308"/>
      <c r="M493" s="286">
        <f t="shared" si="39"/>
        <v>0</v>
      </c>
      <c r="N493" s="241" t="s">
        <v>1227</v>
      </c>
      <c r="O493" s="260">
        <f>+'Obra Infra'!C21</f>
        <v>0</v>
      </c>
      <c r="P493" s="286">
        <f>+'Obra Forta'!C21</f>
        <v>0</v>
      </c>
      <c r="Q493" s="286">
        <f>+'Obra Otros'!C22</f>
        <v>0</v>
      </c>
      <c r="V493" s="238"/>
    </row>
    <row r="494" spans="1:22" ht="23.6" x14ac:dyDescent="0.2">
      <c r="A494" s="14" t="s">
        <v>1229</v>
      </c>
      <c r="B494" s="15" t="s">
        <v>1230</v>
      </c>
      <c r="C494" s="421"/>
      <c r="D494" s="421"/>
      <c r="E494" s="294">
        <f t="shared" si="38"/>
        <v>0</v>
      </c>
      <c r="F494" s="307"/>
      <c r="G494" s="308"/>
      <c r="H494" s="308"/>
      <c r="I494" s="308"/>
      <c r="J494" s="308"/>
      <c r="M494" s="286">
        <f t="shared" si="39"/>
        <v>0</v>
      </c>
      <c r="N494" s="241" t="s">
        <v>1229</v>
      </c>
      <c r="O494" s="260">
        <f>+'Obra Infra'!C22</f>
        <v>0</v>
      </c>
      <c r="P494" s="286">
        <f>+'Obra Forta'!C22</f>
        <v>0</v>
      </c>
      <c r="Q494" s="286">
        <f>+'Obra Otros'!C23</f>
        <v>0</v>
      </c>
      <c r="V494" s="238"/>
    </row>
    <row r="495" spans="1:22" ht="23.6" x14ac:dyDescent="0.2">
      <c r="A495" s="14" t="s">
        <v>1231</v>
      </c>
      <c r="B495" s="15" t="s">
        <v>1232</v>
      </c>
      <c r="C495" s="421">
        <f t="shared" si="40"/>
        <v>0</v>
      </c>
      <c r="D495" s="421"/>
      <c r="E495" s="294">
        <f t="shared" si="38"/>
        <v>0</v>
      </c>
      <c r="F495" s="307"/>
      <c r="G495" s="308"/>
      <c r="H495" s="308"/>
      <c r="I495" s="308"/>
      <c r="J495" s="308"/>
      <c r="M495" s="286">
        <f t="shared" si="39"/>
        <v>0</v>
      </c>
      <c r="N495" s="241" t="s">
        <v>1231</v>
      </c>
      <c r="O495" s="260">
        <f>+'Obra Infra'!C23</f>
        <v>0</v>
      </c>
      <c r="P495" s="286">
        <f>+'Obra Forta'!C23</f>
        <v>0</v>
      </c>
      <c r="Q495" s="286">
        <f>+'Obra Otros'!C24</f>
        <v>0</v>
      </c>
      <c r="V495" s="238"/>
    </row>
    <row r="496" spans="1:22" x14ac:dyDescent="0.2">
      <c r="A496" s="14" t="s">
        <v>1233</v>
      </c>
      <c r="B496" s="15" t="s">
        <v>1234</v>
      </c>
      <c r="C496" s="421"/>
      <c r="D496" s="421"/>
      <c r="E496" s="294">
        <f t="shared" si="38"/>
        <v>0</v>
      </c>
      <c r="F496" s="307"/>
      <c r="G496" s="308"/>
      <c r="H496" s="308"/>
      <c r="I496" s="308"/>
      <c r="J496" s="308"/>
      <c r="M496" s="286">
        <f t="shared" si="39"/>
        <v>0</v>
      </c>
      <c r="N496" s="241" t="s">
        <v>1233</v>
      </c>
      <c r="O496" s="260">
        <f>+'Obra Infra'!C24</f>
        <v>0</v>
      </c>
      <c r="P496" s="286">
        <f>+'Obra Forta'!C24</f>
        <v>0</v>
      </c>
      <c r="Q496" s="286">
        <f>+'Obra Otros'!C25</f>
        <v>0</v>
      </c>
      <c r="V496" s="238"/>
    </row>
    <row r="497" spans="1:22" x14ac:dyDescent="0.2">
      <c r="A497" s="14" t="s">
        <v>1235</v>
      </c>
      <c r="B497" s="15" t="s">
        <v>1236</v>
      </c>
      <c r="C497" s="421">
        <v>42054059</v>
      </c>
      <c r="D497" s="421"/>
      <c r="E497" s="294">
        <f>+C497/$D$559*100</f>
        <v>49.452639169019967</v>
      </c>
      <c r="F497" s="307"/>
      <c r="G497" s="308"/>
      <c r="H497" s="308"/>
      <c r="I497" s="308"/>
      <c r="J497" s="308"/>
      <c r="M497" s="286">
        <f t="shared" si="39"/>
        <v>0</v>
      </c>
      <c r="N497" s="241" t="s">
        <v>1235</v>
      </c>
      <c r="O497" s="260">
        <f>+'Obra Infra'!C25</f>
        <v>0</v>
      </c>
      <c r="P497" s="286">
        <f>+'Obra Forta'!C25</f>
        <v>0</v>
      </c>
      <c r="Q497" s="286">
        <f>+'Obra Otros'!C26</f>
        <v>0</v>
      </c>
      <c r="V497" s="238"/>
    </row>
    <row r="498" spans="1:22" x14ac:dyDescent="0.2">
      <c r="A498" s="14" t="s">
        <v>1237</v>
      </c>
      <c r="B498" s="15" t="s">
        <v>1238</v>
      </c>
      <c r="C498" s="421"/>
      <c r="D498" s="421"/>
      <c r="E498" s="294">
        <f t="shared" si="38"/>
        <v>0</v>
      </c>
      <c r="F498" s="307"/>
      <c r="G498" s="308"/>
      <c r="H498" s="308"/>
      <c r="I498" s="308"/>
      <c r="J498" s="308"/>
      <c r="M498" s="286">
        <f t="shared" si="39"/>
        <v>0</v>
      </c>
      <c r="N498" s="241" t="s">
        <v>1237</v>
      </c>
      <c r="O498" s="260">
        <f>+'Obra Infra'!C26</f>
        <v>0</v>
      </c>
      <c r="P498" s="286">
        <f>+'Obra Forta'!C26</f>
        <v>0</v>
      </c>
      <c r="Q498" s="286">
        <f>+'Obra Otros'!C27</f>
        <v>0</v>
      </c>
      <c r="V498" s="238"/>
    </row>
    <row r="499" spans="1:22" x14ac:dyDescent="0.2">
      <c r="A499" s="14" t="s">
        <v>1239</v>
      </c>
      <c r="B499" s="15" t="s">
        <v>1240</v>
      </c>
      <c r="C499" s="421">
        <f t="shared" si="40"/>
        <v>0</v>
      </c>
      <c r="D499" s="421"/>
      <c r="E499" s="294">
        <f t="shared" si="38"/>
        <v>0</v>
      </c>
      <c r="F499" s="307"/>
      <c r="G499" s="308"/>
      <c r="H499" s="308"/>
      <c r="I499" s="308"/>
      <c r="J499" s="308"/>
      <c r="M499" s="286">
        <f t="shared" si="39"/>
        <v>0</v>
      </c>
      <c r="N499" s="241" t="s">
        <v>1239</v>
      </c>
      <c r="O499" s="260">
        <f>+'Obra Infra'!C27</f>
        <v>0</v>
      </c>
      <c r="P499" s="286">
        <f>+'Obra Forta'!C27</f>
        <v>0</v>
      </c>
      <c r="Q499" s="286">
        <f>+'Obra Otros'!C28</f>
        <v>0</v>
      </c>
      <c r="V499" s="238"/>
    </row>
    <row r="500" spans="1:22" x14ac:dyDescent="0.2">
      <c r="A500" s="14" t="s">
        <v>1241</v>
      </c>
      <c r="B500" s="15" t="s">
        <v>1242</v>
      </c>
      <c r="C500" s="421"/>
      <c r="D500" s="421"/>
      <c r="E500" s="294">
        <f t="shared" si="38"/>
        <v>0</v>
      </c>
      <c r="F500" s="307"/>
      <c r="G500" s="308"/>
      <c r="H500" s="308"/>
      <c r="I500" s="308"/>
      <c r="J500" s="308"/>
      <c r="M500" s="286">
        <f t="shared" si="39"/>
        <v>0</v>
      </c>
      <c r="N500" s="241" t="s">
        <v>1241</v>
      </c>
      <c r="O500" s="260">
        <f>+'Obra Infra'!C28</f>
        <v>0</v>
      </c>
      <c r="P500" s="286">
        <f>+'Obra Forta'!C28</f>
        <v>0</v>
      </c>
      <c r="Q500" s="286">
        <f>+'Obra Otros'!C29</f>
        <v>0</v>
      </c>
      <c r="V500" s="238"/>
    </row>
    <row r="501" spans="1:22" x14ac:dyDescent="0.2">
      <c r="A501" s="14" t="s">
        <v>1243</v>
      </c>
      <c r="B501" s="15" t="s">
        <v>1244</v>
      </c>
      <c r="C501" s="421">
        <f t="shared" si="40"/>
        <v>0</v>
      </c>
      <c r="D501" s="421"/>
      <c r="E501" s="294">
        <f t="shared" si="38"/>
        <v>0</v>
      </c>
      <c r="F501" s="307"/>
      <c r="G501" s="308"/>
      <c r="H501" s="308"/>
      <c r="I501" s="308"/>
      <c r="J501" s="308"/>
      <c r="M501" s="286">
        <f t="shared" si="39"/>
        <v>0</v>
      </c>
      <c r="N501" s="241" t="s">
        <v>1243</v>
      </c>
      <c r="O501" s="260">
        <f>+'Obra Infra'!C29</f>
        <v>0</v>
      </c>
      <c r="P501" s="286">
        <f>+'Obra Forta'!C29</f>
        <v>0</v>
      </c>
      <c r="Q501" s="286">
        <f>+'Obra Otros'!C30</f>
        <v>0</v>
      </c>
      <c r="V501" s="238"/>
    </row>
    <row r="502" spans="1:22" x14ac:dyDescent="0.2">
      <c r="A502" s="14" t="s">
        <v>1245</v>
      </c>
      <c r="B502" s="15" t="s">
        <v>1246</v>
      </c>
      <c r="C502" s="421"/>
      <c r="D502" s="421"/>
      <c r="E502" s="294">
        <f t="shared" si="38"/>
        <v>0</v>
      </c>
      <c r="F502" s="307"/>
      <c r="G502" s="308"/>
      <c r="H502" s="308"/>
      <c r="I502" s="308"/>
      <c r="J502" s="308"/>
      <c r="M502" s="286">
        <f t="shared" si="39"/>
        <v>0</v>
      </c>
      <c r="N502" s="241" t="s">
        <v>1245</v>
      </c>
      <c r="O502" s="260">
        <f>+'Obra Infra'!C30</f>
        <v>0</v>
      </c>
      <c r="P502" s="286">
        <f>+'Obra Forta'!C30</f>
        <v>0</v>
      </c>
      <c r="Q502" s="286">
        <f>+'Obra Otros'!C31</f>
        <v>0</v>
      </c>
      <c r="V502" s="238"/>
    </row>
    <row r="503" spans="1:22" x14ac:dyDescent="0.2">
      <c r="A503" s="14" t="s">
        <v>1247</v>
      </c>
      <c r="B503" s="15" t="s">
        <v>1248</v>
      </c>
      <c r="C503" s="421">
        <f t="shared" si="40"/>
        <v>0</v>
      </c>
      <c r="D503" s="421"/>
      <c r="E503" s="294">
        <f t="shared" si="38"/>
        <v>0</v>
      </c>
      <c r="F503" s="307"/>
      <c r="G503" s="308"/>
      <c r="H503" s="308"/>
      <c r="I503" s="308"/>
      <c r="J503" s="308"/>
      <c r="M503" s="286">
        <f t="shared" si="39"/>
        <v>0</v>
      </c>
      <c r="N503" s="241" t="s">
        <v>1247</v>
      </c>
      <c r="O503" s="260">
        <f>+'Obra Infra'!C31</f>
        <v>0</v>
      </c>
      <c r="P503" s="286">
        <f>+'Obra Forta'!C31</f>
        <v>0</v>
      </c>
      <c r="Q503" s="286">
        <f>+'Obra Otros'!C32</f>
        <v>0</v>
      </c>
      <c r="V503" s="238"/>
    </row>
    <row r="504" spans="1:22" x14ac:dyDescent="0.2">
      <c r="A504" s="14" t="s">
        <v>1249</v>
      </c>
      <c r="B504" s="15" t="s">
        <v>1250</v>
      </c>
      <c r="C504" s="421"/>
      <c r="D504" s="421"/>
      <c r="E504" s="294">
        <f t="shared" si="38"/>
        <v>0</v>
      </c>
      <c r="F504" s="307"/>
      <c r="G504" s="308"/>
      <c r="H504" s="308"/>
      <c r="I504" s="308"/>
      <c r="J504" s="308"/>
      <c r="M504" s="286">
        <f t="shared" si="39"/>
        <v>0</v>
      </c>
      <c r="N504" s="241" t="s">
        <v>1249</v>
      </c>
      <c r="O504" s="260">
        <f>+'Obra Infra'!C32</f>
        <v>0</v>
      </c>
      <c r="P504" s="286">
        <f>+'Obra Forta'!C32</f>
        <v>0</v>
      </c>
      <c r="Q504" s="286">
        <f>+'Obra Otros'!C33</f>
        <v>0</v>
      </c>
      <c r="V504" s="238"/>
    </row>
    <row r="505" spans="1:22" x14ac:dyDescent="0.2">
      <c r="A505" s="14" t="s">
        <v>1251</v>
      </c>
      <c r="B505" s="15" t="s">
        <v>1252</v>
      </c>
      <c r="C505" s="421">
        <f t="shared" si="40"/>
        <v>0</v>
      </c>
      <c r="D505" s="421"/>
      <c r="E505" s="294">
        <f t="shared" si="38"/>
        <v>0</v>
      </c>
      <c r="F505" s="307"/>
      <c r="G505" s="308"/>
      <c r="H505" s="308"/>
      <c r="I505" s="308"/>
      <c r="J505" s="308"/>
      <c r="M505" s="286">
        <f t="shared" si="39"/>
        <v>0</v>
      </c>
      <c r="N505" s="241" t="s">
        <v>1251</v>
      </c>
      <c r="O505" s="260">
        <f>+'Obra Infra'!C33</f>
        <v>0</v>
      </c>
      <c r="P505" s="286">
        <f>+'Obra Forta'!C33</f>
        <v>0</v>
      </c>
      <c r="Q505" s="286">
        <f>+'Obra Otros'!C34</f>
        <v>0</v>
      </c>
      <c r="V505" s="238"/>
    </row>
    <row r="506" spans="1:22" x14ac:dyDescent="0.2">
      <c r="A506" s="13" t="s">
        <v>1253</v>
      </c>
      <c r="B506" s="25" t="s">
        <v>27</v>
      </c>
      <c r="C506" s="386">
        <f>SUM(C507:C529)</f>
        <v>0</v>
      </c>
      <c r="D506" s="425"/>
      <c r="E506" s="317">
        <f t="shared" si="38"/>
        <v>0</v>
      </c>
      <c r="F506" s="307"/>
      <c r="G506" s="308"/>
      <c r="H506" s="308"/>
      <c r="I506" s="308"/>
      <c r="J506" s="308"/>
      <c r="M506" s="286">
        <f t="shared" si="39"/>
        <v>0</v>
      </c>
      <c r="N506" s="240" t="s">
        <v>1253</v>
      </c>
      <c r="O506" s="260">
        <f>+'Obra Infra'!C34</f>
        <v>0</v>
      </c>
      <c r="P506" s="286">
        <f>+'Obra Forta'!C34</f>
        <v>0</v>
      </c>
      <c r="Q506" s="286">
        <f>+'Obra Otros'!C35</f>
        <v>0</v>
      </c>
      <c r="V506" s="238"/>
    </row>
    <row r="507" spans="1:22" x14ac:dyDescent="0.2">
      <c r="A507" s="14" t="s">
        <v>1254</v>
      </c>
      <c r="B507" s="15" t="s">
        <v>1208</v>
      </c>
      <c r="C507" s="421"/>
      <c r="D507" s="421"/>
      <c r="E507" s="294">
        <f t="shared" si="38"/>
        <v>0</v>
      </c>
      <c r="F507" s="307"/>
      <c r="G507" s="308"/>
      <c r="H507" s="308"/>
      <c r="I507" s="308"/>
      <c r="J507" s="308"/>
      <c r="M507" s="286">
        <f t="shared" si="39"/>
        <v>0</v>
      </c>
      <c r="N507" s="241" t="s">
        <v>1254</v>
      </c>
      <c r="O507" s="260">
        <f>+'Obra Infra'!C35</f>
        <v>0</v>
      </c>
      <c r="P507" s="286">
        <f>+'Obra Forta'!C35</f>
        <v>0</v>
      </c>
      <c r="Q507" s="286">
        <f>+'Obra Otros'!C36</f>
        <v>0</v>
      </c>
      <c r="V507" s="238"/>
    </row>
    <row r="508" spans="1:22" x14ac:dyDescent="0.2">
      <c r="A508" s="14" t="s">
        <v>1255</v>
      </c>
      <c r="B508" s="15" t="s">
        <v>1210</v>
      </c>
      <c r="C508" s="421">
        <f t="shared" si="40"/>
        <v>0</v>
      </c>
      <c r="D508" s="421"/>
      <c r="E508" s="294">
        <f t="shared" si="38"/>
        <v>0</v>
      </c>
      <c r="F508" s="307"/>
      <c r="G508" s="308"/>
      <c r="H508" s="308"/>
      <c r="I508" s="308"/>
      <c r="J508" s="308"/>
      <c r="M508" s="286">
        <f t="shared" si="39"/>
        <v>0</v>
      </c>
      <c r="N508" s="241" t="s">
        <v>1255</v>
      </c>
      <c r="O508" s="260">
        <f>+'Obra Infra'!C36</f>
        <v>0</v>
      </c>
      <c r="P508" s="286">
        <f>+'Obra Forta'!C36</f>
        <v>0</v>
      </c>
      <c r="Q508" s="286">
        <f>+'Obra Otros'!C37</f>
        <v>0</v>
      </c>
      <c r="V508" s="238"/>
    </row>
    <row r="509" spans="1:22" x14ac:dyDescent="0.2">
      <c r="A509" s="14" t="s">
        <v>1256</v>
      </c>
      <c r="B509" s="15" t="s">
        <v>1212</v>
      </c>
      <c r="C509" s="421"/>
      <c r="D509" s="421"/>
      <c r="E509" s="294">
        <f t="shared" si="38"/>
        <v>0</v>
      </c>
      <c r="F509" s="307"/>
      <c r="G509" s="308"/>
      <c r="H509" s="308"/>
      <c r="I509" s="308"/>
      <c r="J509" s="308"/>
      <c r="M509" s="286">
        <f t="shared" si="39"/>
        <v>0</v>
      </c>
      <c r="N509" s="241" t="s">
        <v>1256</v>
      </c>
      <c r="O509" s="260">
        <f>+'Obra Infra'!C37</f>
        <v>0</v>
      </c>
      <c r="P509" s="286">
        <f>+'Obra Forta'!C37</f>
        <v>0</v>
      </c>
      <c r="Q509" s="286">
        <f>+'Obra Otros'!C38</f>
        <v>0</v>
      </c>
      <c r="V509" s="238"/>
    </row>
    <row r="510" spans="1:22" x14ac:dyDescent="0.2">
      <c r="A510" s="14" t="s">
        <v>1257</v>
      </c>
      <c r="B510" s="15" t="s">
        <v>1214</v>
      </c>
      <c r="C510" s="421">
        <f t="shared" si="40"/>
        <v>0</v>
      </c>
      <c r="D510" s="421"/>
      <c r="E510" s="294">
        <f t="shared" si="38"/>
        <v>0</v>
      </c>
      <c r="F510" s="307"/>
      <c r="G510" s="308"/>
      <c r="H510" s="308"/>
      <c r="I510" s="308"/>
      <c r="J510" s="308"/>
      <c r="M510" s="286">
        <f t="shared" si="39"/>
        <v>0</v>
      </c>
      <c r="N510" s="241" t="s">
        <v>1257</v>
      </c>
      <c r="O510" s="260">
        <f>+'Obra Infra'!C38</f>
        <v>0</v>
      </c>
      <c r="P510" s="286">
        <f>+'Obra Forta'!C38</f>
        <v>0</v>
      </c>
      <c r="Q510" s="286">
        <f>+'Obra Otros'!C39</f>
        <v>0</v>
      </c>
      <c r="V510" s="238"/>
    </row>
    <row r="511" spans="1:22" x14ac:dyDescent="0.2">
      <c r="A511" s="14" t="s">
        <v>1258</v>
      </c>
      <c r="B511" s="15" t="s">
        <v>1216</v>
      </c>
      <c r="C511" s="421">
        <f t="shared" si="40"/>
        <v>0</v>
      </c>
      <c r="D511" s="421"/>
      <c r="E511" s="294">
        <f t="shared" si="38"/>
        <v>0</v>
      </c>
      <c r="F511" s="307"/>
      <c r="G511" s="308"/>
      <c r="H511" s="308"/>
      <c r="I511" s="308"/>
      <c r="J511" s="308"/>
      <c r="M511" s="286">
        <f t="shared" si="39"/>
        <v>0</v>
      </c>
      <c r="N511" s="241" t="s">
        <v>1258</v>
      </c>
      <c r="O511" s="260">
        <f>+'Obra Infra'!C39</f>
        <v>0</v>
      </c>
      <c r="P511" s="286">
        <f>+'Obra Forta'!C39</f>
        <v>0</v>
      </c>
      <c r="Q511" s="286">
        <f>+'Obra Otros'!C40</f>
        <v>0</v>
      </c>
      <c r="V511" s="238"/>
    </row>
    <row r="512" spans="1:22" x14ac:dyDescent="0.2">
      <c r="A512" s="14" t="s">
        <v>1259</v>
      </c>
      <c r="B512" s="15" t="s">
        <v>1218</v>
      </c>
      <c r="C512" s="421">
        <f t="shared" si="40"/>
        <v>0</v>
      </c>
      <c r="D512" s="421"/>
      <c r="E512" s="294">
        <f t="shared" si="38"/>
        <v>0</v>
      </c>
      <c r="F512" s="307"/>
      <c r="G512" s="308"/>
      <c r="H512" s="308"/>
      <c r="I512" s="308"/>
      <c r="J512" s="308"/>
      <c r="M512" s="286">
        <f t="shared" si="39"/>
        <v>0</v>
      </c>
      <c r="N512" s="241" t="s">
        <v>1259</v>
      </c>
      <c r="O512" s="260">
        <f>+'Obra Infra'!C40</f>
        <v>0</v>
      </c>
      <c r="P512" s="286">
        <f>+'Obra Forta'!C40</f>
        <v>0</v>
      </c>
      <c r="Q512" s="286">
        <f>+'Obra Otros'!C41</f>
        <v>0</v>
      </c>
      <c r="V512" s="238"/>
    </row>
    <row r="513" spans="1:22" x14ac:dyDescent="0.2">
      <c r="A513" s="14" t="s">
        <v>1260</v>
      </c>
      <c r="B513" s="15" t="s">
        <v>1220</v>
      </c>
      <c r="C513" s="421">
        <f t="shared" si="40"/>
        <v>0</v>
      </c>
      <c r="D513" s="421"/>
      <c r="E513" s="294">
        <f t="shared" si="38"/>
        <v>0</v>
      </c>
      <c r="F513" s="307"/>
      <c r="G513" s="308"/>
      <c r="H513" s="308"/>
      <c r="I513" s="308"/>
      <c r="J513" s="308"/>
      <c r="M513" s="286">
        <f t="shared" si="39"/>
        <v>0</v>
      </c>
      <c r="N513" s="241" t="s">
        <v>1260</v>
      </c>
      <c r="O513" s="260">
        <f>+'Obra Infra'!C41</f>
        <v>0</v>
      </c>
      <c r="P513" s="286">
        <f>+'Obra Forta'!C41</f>
        <v>0</v>
      </c>
      <c r="Q513" s="286">
        <f>+'Obra Otros'!C42</f>
        <v>0</v>
      </c>
      <c r="V513" s="238"/>
    </row>
    <row r="514" spans="1:22" x14ac:dyDescent="0.2">
      <c r="A514" s="14" t="s">
        <v>1261</v>
      </c>
      <c r="B514" s="15" t="s">
        <v>1222</v>
      </c>
      <c r="C514" s="421">
        <f t="shared" si="40"/>
        <v>0</v>
      </c>
      <c r="D514" s="421"/>
      <c r="E514" s="294">
        <f t="shared" ref="E514:E542" si="41">+C514/$D$559*100</f>
        <v>0</v>
      </c>
      <c r="F514" s="307"/>
      <c r="G514" s="308"/>
      <c r="H514" s="308"/>
      <c r="I514" s="308"/>
      <c r="J514" s="308"/>
      <c r="M514" s="286">
        <f t="shared" si="39"/>
        <v>0</v>
      </c>
      <c r="N514" s="241" t="s">
        <v>1261</v>
      </c>
      <c r="O514" s="260">
        <f>+'Obra Infra'!C42</f>
        <v>0</v>
      </c>
      <c r="P514" s="286">
        <f>+'Obra Forta'!C42</f>
        <v>0</v>
      </c>
      <c r="Q514" s="286">
        <f>+'Obra Otros'!C43</f>
        <v>0</v>
      </c>
      <c r="V514" s="238"/>
    </row>
    <row r="515" spans="1:22" x14ac:dyDescent="0.2">
      <c r="A515" s="14" t="s">
        <v>1262</v>
      </c>
      <c r="B515" s="15" t="s">
        <v>1224</v>
      </c>
      <c r="C515" s="421">
        <f t="shared" si="40"/>
        <v>0</v>
      </c>
      <c r="D515" s="421"/>
      <c r="E515" s="294">
        <f t="shared" si="41"/>
        <v>0</v>
      </c>
      <c r="F515" s="307"/>
      <c r="G515" s="308"/>
      <c r="H515" s="308"/>
      <c r="I515" s="308"/>
      <c r="J515" s="308"/>
      <c r="M515" s="286">
        <f t="shared" si="39"/>
        <v>0</v>
      </c>
      <c r="N515" s="241" t="s">
        <v>1262</v>
      </c>
      <c r="O515" s="260">
        <f>+'Obra Infra'!C43</f>
        <v>0</v>
      </c>
      <c r="P515" s="286">
        <f>+'Obra Forta'!C43</f>
        <v>0</v>
      </c>
      <c r="Q515" s="286">
        <f>+'Obra Otros'!C44</f>
        <v>0</v>
      </c>
      <c r="V515" s="238"/>
    </row>
    <row r="516" spans="1:22" x14ac:dyDescent="0.2">
      <c r="A516" s="14" t="s">
        <v>1263</v>
      </c>
      <c r="B516" s="15" t="s">
        <v>1226</v>
      </c>
      <c r="C516" s="421">
        <f t="shared" si="40"/>
        <v>0</v>
      </c>
      <c r="D516" s="421"/>
      <c r="E516" s="294">
        <f t="shared" si="41"/>
        <v>0</v>
      </c>
      <c r="F516" s="307"/>
      <c r="G516" s="308"/>
      <c r="H516" s="308"/>
      <c r="I516" s="308"/>
      <c r="J516" s="308"/>
      <c r="M516" s="286">
        <f t="shared" si="39"/>
        <v>0</v>
      </c>
      <c r="N516" s="241" t="s">
        <v>1263</v>
      </c>
      <c r="O516" s="260">
        <f>+'Obra Infra'!C44</f>
        <v>0</v>
      </c>
      <c r="P516" s="286">
        <f>+'Obra Forta'!C44</f>
        <v>0</v>
      </c>
      <c r="Q516" s="286">
        <f>+'Obra Otros'!C45</f>
        <v>0</v>
      </c>
      <c r="V516" s="238"/>
    </row>
    <row r="517" spans="1:22" x14ac:dyDescent="0.2">
      <c r="A517" s="14" t="s">
        <v>1264</v>
      </c>
      <c r="B517" s="15" t="s">
        <v>1228</v>
      </c>
      <c r="C517" s="421">
        <f t="shared" si="40"/>
        <v>0</v>
      </c>
      <c r="D517" s="421"/>
      <c r="E517" s="294">
        <f t="shared" si="41"/>
        <v>0</v>
      </c>
      <c r="F517" s="307"/>
      <c r="G517" s="308"/>
      <c r="H517" s="308"/>
      <c r="I517" s="308"/>
      <c r="J517" s="308"/>
      <c r="M517" s="286">
        <f t="shared" si="39"/>
        <v>0</v>
      </c>
      <c r="N517" s="241" t="s">
        <v>1264</v>
      </c>
      <c r="O517" s="260">
        <f>+'Obra Infra'!C45</f>
        <v>0</v>
      </c>
      <c r="P517" s="286">
        <f>+'Obra Forta'!C45</f>
        <v>0</v>
      </c>
      <c r="Q517" s="286">
        <f>+'Obra Otros'!C46</f>
        <v>0</v>
      </c>
      <c r="V517" s="238"/>
    </row>
    <row r="518" spans="1:22" ht="23.6" x14ac:dyDescent="0.2">
      <c r="A518" s="14" t="s">
        <v>1265</v>
      </c>
      <c r="B518" s="15" t="s">
        <v>1230</v>
      </c>
      <c r="C518" s="421"/>
      <c r="D518" s="421"/>
      <c r="E518" s="294">
        <f t="shared" si="41"/>
        <v>0</v>
      </c>
      <c r="F518" s="307"/>
      <c r="G518" s="308"/>
      <c r="H518" s="308"/>
      <c r="I518" s="308"/>
      <c r="J518" s="308"/>
      <c r="M518" s="286">
        <f t="shared" si="39"/>
        <v>0</v>
      </c>
      <c r="N518" s="241" t="s">
        <v>1265</v>
      </c>
      <c r="O518" s="260">
        <f>+'Obra Infra'!C46</f>
        <v>0</v>
      </c>
      <c r="P518" s="286">
        <f>+'Obra Forta'!C46</f>
        <v>0</v>
      </c>
      <c r="Q518" s="286">
        <f>+'Obra Otros'!C47</f>
        <v>0</v>
      </c>
      <c r="V518" s="238"/>
    </row>
    <row r="519" spans="1:22" ht="23.6" x14ac:dyDescent="0.2">
      <c r="A519" s="14" t="s">
        <v>1266</v>
      </c>
      <c r="B519" s="15" t="s">
        <v>1232</v>
      </c>
      <c r="C519" s="421">
        <f t="shared" si="40"/>
        <v>0</v>
      </c>
      <c r="D519" s="421"/>
      <c r="E519" s="294">
        <f t="shared" si="41"/>
        <v>0</v>
      </c>
      <c r="F519" s="307"/>
      <c r="G519" s="308"/>
      <c r="H519" s="308"/>
      <c r="I519" s="308"/>
      <c r="J519" s="308"/>
      <c r="M519" s="286">
        <f t="shared" si="39"/>
        <v>0</v>
      </c>
      <c r="N519" s="241" t="s">
        <v>1266</v>
      </c>
      <c r="O519" s="260">
        <f>+'Obra Infra'!C47</f>
        <v>0</v>
      </c>
      <c r="P519" s="286">
        <f>+'Obra Forta'!C47</f>
        <v>0</v>
      </c>
      <c r="Q519" s="286">
        <f>+'Obra Otros'!C48</f>
        <v>0</v>
      </c>
      <c r="V519" s="238"/>
    </row>
    <row r="520" spans="1:22" x14ac:dyDescent="0.2">
      <c r="A520" s="14" t="s">
        <v>1267</v>
      </c>
      <c r="B520" s="15" t="s">
        <v>1234</v>
      </c>
      <c r="C520" s="421"/>
      <c r="D520" s="421"/>
      <c r="E520" s="294">
        <f t="shared" si="41"/>
        <v>0</v>
      </c>
      <c r="F520" s="307"/>
      <c r="G520" s="308"/>
      <c r="H520" s="308"/>
      <c r="I520" s="308"/>
      <c r="J520" s="308"/>
      <c r="M520" s="286">
        <f t="shared" si="39"/>
        <v>0</v>
      </c>
      <c r="N520" s="241" t="s">
        <v>1267</v>
      </c>
      <c r="O520" s="260">
        <f>+'Obra Infra'!C48</f>
        <v>0</v>
      </c>
      <c r="P520" s="286">
        <f>+'Obra Forta'!C48</f>
        <v>0</v>
      </c>
      <c r="Q520" s="286">
        <f>+'Obra Otros'!C49</f>
        <v>0</v>
      </c>
      <c r="V520" s="238"/>
    </row>
    <row r="521" spans="1:22" x14ac:dyDescent="0.2">
      <c r="A521" s="14" t="s">
        <v>1268</v>
      </c>
      <c r="B521" s="15" t="s">
        <v>1236</v>
      </c>
      <c r="C521" s="425">
        <v>0</v>
      </c>
      <c r="D521" s="421"/>
      <c r="E521" s="35"/>
      <c r="F521" s="307"/>
      <c r="G521" s="308"/>
      <c r="H521" s="308"/>
      <c r="I521" s="308"/>
      <c r="J521" s="308"/>
      <c r="M521" s="286">
        <f t="shared" si="39"/>
        <v>0</v>
      </c>
      <c r="N521" s="241">
        <v>6241</v>
      </c>
      <c r="O521" s="260">
        <f>+'Obra Infra'!C49</f>
        <v>0</v>
      </c>
      <c r="P521" s="286">
        <f>+'Obra Forta'!C49</f>
        <v>0</v>
      </c>
      <c r="Q521" s="286">
        <f>+'Obra Otros'!C50</f>
        <v>0</v>
      </c>
      <c r="V521" s="238"/>
    </row>
    <row r="522" spans="1:22" x14ac:dyDescent="0.2">
      <c r="A522" s="14" t="s">
        <v>1269</v>
      </c>
      <c r="B522" s="15" t="s">
        <v>1238</v>
      </c>
      <c r="C522" s="421"/>
      <c r="D522" s="421"/>
      <c r="E522" s="294">
        <f t="shared" si="41"/>
        <v>0</v>
      </c>
      <c r="F522" s="307"/>
      <c r="G522" s="308"/>
      <c r="H522" s="308"/>
      <c r="I522" s="308"/>
      <c r="J522" s="308"/>
      <c r="M522" s="286">
        <f t="shared" si="39"/>
        <v>0</v>
      </c>
      <c r="N522" s="241" t="s">
        <v>1269</v>
      </c>
      <c r="O522" s="260">
        <f>+'Obra Infra'!C50</f>
        <v>0</v>
      </c>
      <c r="P522" s="286">
        <f>+'Obra Forta'!C50</f>
        <v>0</v>
      </c>
      <c r="Q522" s="286">
        <f>+'Obra Otros'!C51</f>
        <v>0</v>
      </c>
      <c r="V522" s="238"/>
    </row>
    <row r="523" spans="1:22" x14ac:dyDescent="0.2">
      <c r="A523" s="14" t="s">
        <v>1270</v>
      </c>
      <c r="B523" s="15" t="s">
        <v>1240</v>
      </c>
      <c r="C523" s="421">
        <f t="shared" si="40"/>
        <v>0</v>
      </c>
      <c r="D523" s="421"/>
      <c r="E523" s="294">
        <f t="shared" si="41"/>
        <v>0</v>
      </c>
      <c r="F523" s="307"/>
      <c r="G523" s="308"/>
      <c r="H523" s="308"/>
      <c r="I523" s="308"/>
      <c r="J523" s="308"/>
      <c r="M523" s="286">
        <f t="shared" si="39"/>
        <v>0</v>
      </c>
      <c r="N523" s="241" t="s">
        <v>1270</v>
      </c>
      <c r="O523" s="260">
        <f>+'Obra Infra'!C51</f>
        <v>0</v>
      </c>
      <c r="P523" s="286">
        <f>+'Obra Forta'!C51</f>
        <v>0</v>
      </c>
      <c r="Q523" s="286">
        <f>+'Obra Otros'!C52</f>
        <v>0</v>
      </c>
      <c r="V523" s="238"/>
    </row>
    <row r="524" spans="1:22" x14ac:dyDescent="0.2">
      <c r="A524" s="14" t="s">
        <v>1271</v>
      </c>
      <c r="B524" s="15" t="s">
        <v>1242</v>
      </c>
      <c r="C524" s="421"/>
      <c r="D524" s="421"/>
      <c r="E524" s="294">
        <f t="shared" si="41"/>
        <v>0</v>
      </c>
      <c r="F524" s="307"/>
      <c r="G524" s="308"/>
      <c r="H524" s="308"/>
      <c r="I524" s="308"/>
      <c r="J524" s="308"/>
      <c r="M524" s="286">
        <f t="shared" si="39"/>
        <v>0</v>
      </c>
      <c r="N524" s="241" t="s">
        <v>1271</v>
      </c>
      <c r="O524" s="260">
        <f>+'Obra Infra'!C52</f>
        <v>0</v>
      </c>
      <c r="P524" s="286">
        <f>+'Obra Forta'!C52</f>
        <v>0</v>
      </c>
      <c r="Q524" s="286">
        <f>+'Obra Otros'!C53</f>
        <v>0</v>
      </c>
      <c r="V524" s="238"/>
    </row>
    <row r="525" spans="1:22" x14ac:dyDescent="0.2">
      <c r="A525" s="14" t="s">
        <v>1272</v>
      </c>
      <c r="B525" s="15" t="s">
        <v>1244</v>
      </c>
      <c r="C525" s="421">
        <f t="shared" si="40"/>
        <v>0</v>
      </c>
      <c r="D525" s="421"/>
      <c r="E525" s="294">
        <f t="shared" si="41"/>
        <v>0</v>
      </c>
      <c r="F525" s="307"/>
      <c r="G525" s="308"/>
      <c r="H525" s="308"/>
      <c r="I525" s="308"/>
      <c r="J525" s="308"/>
      <c r="M525" s="286">
        <f t="shared" si="39"/>
        <v>0</v>
      </c>
      <c r="N525" s="241" t="s">
        <v>1272</v>
      </c>
      <c r="O525" s="260">
        <f>+'Obra Infra'!C53</f>
        <v>0</v>
      </c>
      <c r="P525" s="286">
        <f>+'Obra Forta'!C53</f>
        <v>0</v>
      </c>
      <c r="Q525" s="286">
        <f>+'Obra Otros'!C54</f>
        <v>0</v>
      </c>
      <c r="V525" s="238"/>
    </row>
    <row r="526" spans="1:22" x14ac:dyDescent="0.2">
      <c r="A526" s="14" t="s">
        <v>1273</v>
      </c>
      <c r="B526" s="15" t="s">
        <v>1246</v>
      </c>
      <c r="C526" s="421"/>
      <c r="D526" s="421"/>
      <c r="E526" s="294">
        <f t="shared" si="41"/>
        <v>0</v>
      </c>
      <c r="F526" s="307"/>
      <c r="G526" s="308"/>
      <c r="H526" s="308"/>
      <c r="I526" s="308"/>
      <c r="J526" s="308"/>
      <c r="M526" s="286">
        <f t="shared" si="39"/>
        <v>0</v>
      </c>
      <c r="N526" s="241" t="s">
        <v>1273</v>
      </c>
      <c r="O526" s="260">
        <f>+'Obra Infra'!C54</f>
        <v>0</v>
      </c>
      <c r="P526" s="286">
        <f>+'Obra Forta'!C54</f>
        <v>0</v>
      </c>
      <c r="Q526" s="286">
        <f>+'Obra Otros'!C55</f>
        <v>0</v>
      </c>
      <c r="V526" s="238"/>
    </row>
    <row r="527" spans="1:22" x14ac:dyDescent="0.2">
      <c r="A527" s="14" t="s">
        <v>1274</v>
      </c>
      <c r="B527" s="15" t="s">
        <v>1248</v>
      </c>
      <c r="C527" s="421">
        <f t="shared" si="40"/>
        <v>0</v>
      </c>
      <c r="D527" s="421"/>
      <c r="E527" s="294">
        <f t="shared" si="41"/>
        <v>0</v>
      </c>
      <c r="F527" s="307"/>
      <c r="G527" s="308"/>
      <c r="H527" s="308"/>
      <c r="I527" s="308"/>
      <c r="J527" s="308"/>
      <c r="M527" s="286">
        <f t="shared" si="39"/>
        <v>0</v>
      </c>
      <c r="N527" s="241" t="s">
        <v>1274</v>
      </c>
      <c r="O527" s="260">
        <f>+'Obra Infra'!C55</f>
        <v>0</v>
      </c>
      <c r="P527" s="286">
        <f>+'Obra Forta'!C55</f>
        <v>0</v>
      </c>
      <c r="Q527" s="286">
        <f>+'Obra Otros'!C56</f>
        <v>0</v>
      </c>
      <c r="V527" s="238"/>
    </row>
    <row r="528" spans="1:22" x14ac:dyDescent="0.2">
      <c r="A528" s="14" t="s">
        <v>1275</v>
      </c>
      <c r="B528" s="15" t="s">
        <v>1250</v>
      </c>
      <c r="C528" s="421"/>
      <c r="D528" s="421"/>
      <c r="E528" s="294">
        <f t="shared" si="41"/>
        <v>0</v>
      </c>
      <c r="F528" s="307"/>
      <c r="G528" s="308"/>
      <c r="H528" s="308"/>
      <c r="I528" s="308"/>
      <c r="J528" s="308"/>
      <c r="M528" s="286">
        <f t="shared" si="39"/>
        <v>0</v>
      </c>
      <c r="N528" s="241" t="s">
        <v>1275</v>
      </c>
      <c r="O528" s="260">
        <f>+'Obra Infra'!C56</f>
        <v>0</v>
      </c>
      <c r="P528" s="286">
        <f>+'Obra Forta'!C56</f>
        <v>0</v>
      </c>
      <c r="Q528" s="286">
        <f>+'Obra Otros'!C57</f>
        <v>0</v>
      </c>
      <c r="V528" s="238"/>
    </row>
    <row r="529" spans="1:24" x14ac:dyDescent="0.2">
      <c r="A529" s="14" t="s">
        <v>1276</v>
      </c>
      <c r="B529" s="15" t="s">
        <v>1252</v>
      </c>
      <c r="C529" s="421">
        <f t="shared" si="40"/>
        <v>0</v>
      </c>
      <c r="D529" s="421"/>
      <c r="E529" s="294">
        <f t="shared" si="41"/>
        <v>0</v>
      </c>
      <c r="F529" s="307"/>
      <c r="G529" s="308"/>
      <c r="H529" s="308"/>
      <c r="I529" s="308"/>
      <c r="J529" s="308"/>
      <c r="M529" s="286">
        <f t="shared" si="39"/>
        <v>0</v>
      </c>
      <c r="N529" s="241" t="s">
        <v>1276</v>
      </c>
      <c r="O529" s="260">
        <f>+'Obra Infra'!C57</f>
        <v>0</v>
      </c>
      <c r="P529" s="286">
        <f>+'Obra Forta'!C57</f>
        <v>0</v>
      </c>
      <c r="Q529" s="286">
        <f>+'Obra Otros'!C58</f>
        <v>0</v>
      </c>
      <c r="V529" s="238"/>
    </row>
    <row r="530" spans="1:24" x14ac:dyDescent="0.2">
      <c r="A530" s="13" t="s">
        <v>1277</v>
      </c>
      <c r="B530" s="25" t="s">
        <v>1278</v>
      </c>
      <c r="C530" s="386">
        <f>SUM(C531:C542)</f>
        <v>0</v>
      </c>
      <c r="D530" s="425"/>
      <c r="E530" s="317">
        <f t="shared" si="41"/>
        <v>0</v>
      </c>
      <c r="F530" s="307"/>
      <c r="G530" s="308"/>
      <c r="H530" s="308"/>
      <c r="I530" s="308"/>
      <c r="J530" s="308"/>
      <c r="M530" s="286">
        <f t="shared" si="39"/>
        <v>0</v>
      </c>
      <c r="N530" s="240" t="s">
        <v>1277</v>
      </c>
      <c r="O530" s="260">
        <f>+'Obra Infra'!C58</f>
        <v>0</v>
      </c>
      <c r="P530" s="286">
        <f>+'Obra Forta'!C58</f>
        <v>0</v>
      </c>
      <c r="Q530" s="286">
        <f>+'Obra Otros'!C59</f>
        <v>0</v>
      </c>
      <c r="V530" s="238"/>
    </row>
    <row r="531" spans="1:24" ht="23.6" x14ac:dyDescent="0.2">
      <c r="A531" s="14" t="s">
        <v>1279</v>
      </c>
      <c r="B531" s="15" t="s">
        <v>1280</v>
      </c>
      <c r="C531" s="421"/>
      <c r="D531" s="421"/>
      <c r="E531" s="294">
        <f t="shared" si="41"/>
        <v>0</v>
      </c>
      <c r="F531" s="307"/>
      <c r="G531" s="308"/>
      <c r="H531" s="308"/>
      <c r="I531" s="308"/>
      <c r="J531" s="308"/>
      <c r="M531" s="286">
        <f t="shared" si="39"/>
        <v>0</v>
      </c>
      <c r="N531" s="241" t="s">
        <v>1279</v>
      </c>
      <c r="O531" s="260">
        <f>+'Obra Infra'!C59</f>
        <v>0</v>
      </c>
      <c r="P531" s="286">
        <f>+'Obra Forta'!C59</f>
        <v>0</v>
      </c>
      <c r="Q531" s="286">
        <f>+'Obra Otros'!C60</f>
        <v>0</v>
      </c>
      <c r="V531" s="238"/>
    </row>
    <row r="532" spans="1:24" ht="23.6" x14ac:dyDescent="0.2">
      <c r="A532" s="14" t="s">
        <v>1281</v>
      </c>
      <c r="B532" s="15" t="s">
        <v>1282</v>
      </c>
      <c r="C532" s="421">
        <f t="shared" si="40"/>
        <v>0</v>
      </c>
      <c r="D532" s="421"/>
      <c r="E532" s="294">
        <f t="shared" si="41"/>
        <v>0</v>
      </c>
      <c r="F532" s="307"/>
      <c r="G532" s="308"/>
      <c r="H532" s="308"/>
      <c r="I532" s="308"/>
      <c r="J532" s="308"/>
      <c r="M532" s="286">
        <f t="shared" si="39"/>
        <v>0</v>
      </c>
      <c r="N532" s="241" t="s">
        <v>1281</v>
      </c>
      <c r="O532" s="260">
        <f>+'Obra Infra'!C60</f>
        <v>0</v>
      </c>
      <c r="P532" s="286">
        <f>+'Obra Forta'!C60</f>
        <v>0</v>
      </c>
      <c r="Q532" s="286">
        <f>+'Obra Otros'!C61</f>
        <v>0</v>
      </c>
      <c r="V532" s="238"/>
    </row>
    <row r="533" spans="1:24" ht="23.6" x14ac:dyDescent="0.2">
      <c r="A533" s="14" t="s">
        <v>1283</v>
      </c>
      <c r="B533" s="15" t="s">
        <v>1284</v>
      </c>
      <c r="C533" s="421"/>
      <c r="D533" s="421"/>
      <c r="E533" s="294">
        <f t="shared" si="41"/>
        <v>0</v>
      </c>
      <c r="F533" s="307"/>
      <c r="G533" s="308"/>
      <c r="H533" s="308"/>
      <c r="I533" s="308"/>
      <c r="J533" s="308"/>
      <c r="M533" s="286">
        <f t="shared" si="39"/>
        <v>0</v>
      </c>
      <c r="N533" s="241" t="s">
        <v>1283</v>
      </c>
      <c r="O533" s="260">
        <f>+'Obra Infra'!C61</f>
        <v>0</v>
      </c>
      <c r="P533" s="286">
        <f>+'Obra Forta'!C61</f>
        <v>0</v>
      </c>
      <c r="Q533" s="286">
        <f>+'Obra Otros'!C62</f>
        <v>0</v>
      </c>
      <c r="V533" s="238"/>
    </row>
    <row r="534" spans="1:24" ht="23.6" x14ac:dyDescent="0.2">
      <c r="A534" s="14" t="s">
        <v>1285</v>
      </c>
      <c r="B534" s="15" t="s">
        <v>1286</v>
      </c>
      <c r="C534" s="421">
        <f t="shared" si="40"/>
        <v>0</v>
      </c>
      <c r="D534" s="421"/>
      <c r="E534" s="294">
        <f t="shared" si="41"/>
        <v>0</v>
      </c>
      <c r="F534" s="307"/>
      <c r="G534" s="308"/>
      <c r="H534" s="308"/>
      <c r="I534" s="308"/>
      <c r="J534" s="308"/>
      <c r="M534" s="286">
        <f t="shared" si="39"/>
        <v>0</v>
      </c>
      <c r="N534" s="241" t="s">
        <v>1285</v>
      </c>
      <c r="O534" s="260">
        <f>+'Obra Infra'!C62</f>
        <v>0</v>
      </c>
      <c r="P534" s="286">
        <f>+'Obra Forta'!C62</f>
        <v>0</v>
      </c>
      <c r="Q534" s="286">
        <f>+'Obra Otros'!C63</f>
        <v>0</v>
      </c>
      <c r="V534" s="238"/>
    </row>
    <row r="535" spans="1:24" x14ac:dyDescent="0.2">
      <c r="A535" s="14" t="s">
        <v>1287</v>
      </c>
      <c r="B535" s="15" t="s">
        <v>1288</v>
      </c>
      <c r="C535" s="421">
        <f t="shared" si="40"/>
        <v>0</v>
      </c>
      <c r="D535" s="421"/>
      <c r="E535" s="294">
        <f t="shared" si="41"/>
        <v>0</v>
      </c>
      <c r="F535" s="307"/>
      <c r="G535" s="308"/>
      <c r="H535" s="308"/>
      <c r="I535" s="308"/>
      <c r="J535" s="308"/>
      <c r="M535" s="286">
        <f t="shared" si="39"/>
        <v>0</v>
      </c>
      <c r="N535" s="241" t="s">
        <v>1287</v>
      </c>
      <c r="O535" s="260">
        <f>+'Obra Infra'!C63</f>
        <v>0</v>
      </c>
      <c r="P535" s="286">
        <f>+'Obra Forta'!C63</f>
        <v>0</v>
      </c>
      <c r="Q535" s="286">
        <f>+'Obra Otros'!C64</f>
        <v>0</v>
      </c>
      <c r="V535" s="238"/>
    </row>
    <row r="536" spans="1:24" x14ac:dyDescent="0.2">
      <c r="A536" s="14" t="s">
        <v>1289</v>
      </c>
      <c r="B536" s="15" t="s">
        <v>1290</v>
      </c>
      <c r="C536" s="421">
        <f t="shared" si="40"/>
        <v>0</v>
      </c>
      <c r="D536" s="421"/>
      <c r="E536" s="294">
        <f t="shared" si="41"/>
        <v>0</v>
      </c>
      <c r="F536" s="307"/>
      <c r="G536" s="308"/>
      <c r="H536" s="308"/>
      <c r="I536" s="308"/>
      <c r="J536" s="308"/>
      <c r="M536" s="286">
        <f t="shared" si="39"/>
        <v>0</v>
      </c>
      <c r="N536" s="241" t="s">
        <v>1289</v>
      </c>
      <c r="O536" s="260">
        <f>+'Obra Infra'!C64</f>
        <v>0</v>
      </c>
      <c r="P536" s="286">
        <f>+'Obra Forta'!C64</f>
        <v>0</v>
      </c>
      <c r="Q536" s="286">
        <f>+'Obra Otros'!C65</f>
        <v>0</v>
      </c>
      <c r="V536" s="238"/>
    </row>
    <row r="537" spans="1:24" x14ac:dyDescent="0.2">
      <c r="A537" s="14" t="s">
        <v>1291</v>
      </c>
      <c r="B537" s="15" t="s">
        <v>1292</v>
      </c>
      <c r="C537" s="421">
        <f t="shared" si="40"/>
        <v>0</v>
      </c>
      <c r="D537" s="421"/>
      <c r="E537" s="294">
        <f t="shared" si="41"/>
        <v>0</v>
      </c>
      <c r="F537" s="307"/>
      <c r="G537" s="308"/>
      <c r="H537" s="308"/>
      <c r="I537" s="308"/>
      <c r="J537" s="308"/>
      <c r="M537" s="286">
        <f t="shared" si="39"/>
        <v>0</v>
      </c>
      <c r="N537" s="241" t="s">
        <v>1291</v>
      </c>
      <c r="O537" s="260">
        <f>+'Obra Infra'!C65</f>
        <v>0</v>
      </c>
      <c r="P537" s="286">
        <f>+'Obra Forta'!C65</f>
        <v>0</v>
      </c>
      <c r="Q537" s="286">
        <f>+'Obra Otros'!C66</f>
        <v>0</v>
      </c>
      <c r="V537" s="238"/>
    </row>
    <row r="538" spans="1:24" x14ac:dyDescent="0.2">
      <c r="A538" s="14" t="s">
        <v>1293</v>
      </c>
      <c r="B538" s="15" t="s">
        <v>1294</v>
      </c>
      <c r="C538" s="421">
        <f t="shared" si="40"/>
        <v>0</v>
      </c>
      <c r="D538" s="421"/>
      <c r="E538" s="294">
        <f t="shared" si="41"/>
        <v>0</v>
      </c>
      <c r="F538" s="307"/>
      <c r="G538" s="308"/>
      <c r="H538" s="308"/>
      <c r="I538" s="308"/>
      <c r="J538" s="308"/>
      <c r="M538" s="286">
        <f t="shared" si="39"/>
        <v>0</v>
      </c>
      <c r="N538" s="241" t="s">
        <v>1293</v>
      </c>
      <c r="O538" s="260">
        <f>+'Obra Infra'!C66</f>
        <v>0</v>
      </c>
      <c r="P538" s="286">
        <f>+'Obra Forta'!C66</f>
        <v>0</v>
      </c>
      <c r="Q538" s="286">
        <f>+'Obra Otros'!C67</f>
        <v>0</v>
      </c>
      <c r="V538" s="238"/>
    </row>
    <row r="539" spans="1:24" ht="23.6" x14ac:dyDescent="0.2">
      <c r="A539" s="14" t="s">
        <v>1295</v>
      </c>
      <c r="B539" s="15" t="s">
        <v>1296</v>
      </c>
      <c r="C539" s="421">
        <f t="shared" si="40"/>
        <v>0</v>
      </c>
      <c r="D539" s="421"/>
      <c r="E539" s="294">
        <f t="shared" si="41"/>
        <v>0</v>
      </c>
      <c r="F539" s="307"/>
      <c r="G539" s="308"/>
      <c r="H539" s="308"/>
      <c r="I539" s="308"/>
      <c r="J539" s="308"/>
      <c r="M539" s="286">
        <f t="shared" si="39"/>
        <v>0</v>
      </c>
      <c r="N539" s="241" t="s">
        <v>1295</v>
      </c>
      <c r="O539" s="260">
        <f>+'Obra Infra'!C67</f>
        <v>0</v>
      </c>
      <c r="P539" s="286">
        <f>+'Obra Forta'!C67</f>
        <v>0</v>
      </c>
      <c r="Q539" s="286">
        <f>+'Obra Otros'!C68</f>
        <v>0</v>
      </c>
      <c r="V539" s="238"/>
    </row>
    <row r="540" spans="1:24" x14ac:dyDescent="0.2">
      <c r="A540" s="14" t="s">
        <v>1297</v>
      </c>
      <c r="B540" s="15" t="s">
        <v>1298</v>
      </c>
      <c r="C540" s="421">
        <f t="shared" si="40"/>
        <v>0</v>
      </c>
      <c r="D540" s="421"/>
      <c r="E540" s="294">
        <f t="shared" si="41"/>
        <v>0</v>
      </c>
      <c r="F540" s="307"/>
      <c r="G540" s="308"/>
      <c r="H540" s="308"/>
      <c r="I540" s="308"/>
      <c r="J540" s="308"/>
      <c r="M540" s="286">
        <f t="shared" si="39"/>
        <v>0</v>
      </c>
      <c r="N540" s="241" t="s">
        <v>1297</v>
      </c>
      <c r="O540" s="260">
        <f>+'Obra Infra'!C68</f>
        <v>0</v>
      </c>
      <c r="P540" s="286">
        <f>+'Obra Forta'!C68</f>
        <v>0</v>
      </c>
      <c r="Q540" s="286">
        <f>+'Obra Otros'!C69</f>
        <v>0</v>
      </c>
    </row>
    <row r="541" spans="1:24" ht="23.6" x14ac:dyDescent="0.2">
      <c r="A541" s="14" t="s">
        <v>1299</v>
      </c>
      <c r="B541" s="15" t="s">
        <v>1300</v>
      </c>
      <c r="C541" s="421">
        <f t="shared" si="40"/>
        <v>0</v>
      </c>
      <c r="D541" s="421"/>
      <c r="E541" s="294">
        <f t="shared" si="41"/>
        <v>0</v>
      </c>
      <c r="F541" s="307"/>
      <c r="G541" s="308"/>
      <c r="H541" s="308"/>
      <c r="I541" s="308"/>
      <c r="J541" s="308"/>
      <c r="M541" s="286">
        <f t="shared" si="39"/>
        <v>0</v>
      </c>
      <c r="N541" s="241" t="s">
        <v>1299</v>
      </c>
      <c r="O541" s="260">
        <f>+'Obra Infra'!C69</f>
        <v>0</v>
      </c>
      <c r="P541" s="286">
        <f>+'Obra Forta'!C69</f>
        <v>0</v>
      </c>
      <c r="Q541" s="286">
        <f>+'Obra Otros'!C70</f>
        <v>0</v>
      </c>
    </row>
    <row r="542" spans="1:24" x14ac:dyDescent="0.2">
      <c r="A542" s="14" t="s">
        <v>1301</v>
      </c>
      <c r="B542" s="15" t="s">
        <v>1302</v>
      </c>
      <c r="C542" s="421">
        <f t="shared" si="40"/>
        <v>0</v>
      </c>
      <c r="D542" s="421"/>
      <c r="E542" s="294">
        <f t="shared" si="41"/>
        <v>0</v>
      </c>
      <c r="F542" s="307"/>
      <c r="G542" s="308"/>
      <c r="H542" s="308"/>
      <c r="I542" s="308"/>
      <c r="J542" s="308"/>
      <c r="M542" s="286">
        <f t="shared" si="39"/>
        <v>0</v>
      </c>
      <c r="N542" s="241" t="s">
        <v>1301</v>
      </c>
      <c r="O542" s="260">
        <f>+'Obra Infra'!C70</f>
        <v>0</v>
      </c>
      <c r="P542" s="286">
        <f>+'Obra Forta'!C70</f>
        <v>0</v>
      </c>
      <c r="Q542" s="286">
        <f>+'Obra Otros'!C71</f>
        <v>0</v>
      </c>
    </row>
    <row r="543" spans="1:24" x14ac:dyDescent="0.2">
      <c r="A543" s="16" t="s">
        <v>1536</v>
      </c>
      <c r="B543" s="21" t="s">
        <v>1537</v>
      </c>
      <c r="C543" s="391"/>
      <c r="D543" s="428">
        <f>+C544+C547+C550+C553+C556</f>
        <v>1268624.6000000001</v>
      </c>
      <c r="E543" s="316">
        <f>+D543/$D$559*100</f>
        <v>1.4918140145459513</v>
      </c>
      <c r="F543" s="307"/>
      <c r="G543" s="308"/>
      <c r="H543" s="308"/>
      <c r="I543" s="308"/>
      <c r="J543" s="308"/>
    </row>
    <row r="544" spans="1:24" x14ac:dyDescent="0.2">
      <c r="A544" s="13" t="s">
        <v>1538</v>
      </c>
      <c r="B544" s="25" t="s">
        <v>1539</v>
      </c>
      <c r="C544" s="386">
        <f>SUM(C545:C546)</f>
        <v>0</v>
      </c>
      <c r="D544" s="425"/>
      <c r="E544" s="317">
        <f t="shared" ref="E544:E558" si="42">+C544/$D$559*100</f>
        <v>0</v>
      </c>
      <c r="F544" s="307"/>
      <c r="G544" s="308"/>
      <c r="H544" s="308"/>
      <c r="I544" s="308"/>
      <c r="J544" s="308"/>
      <c r="M544" s="154"/>
      <c r="N544" s="154"/>
      <c r="O544" s="154"/>
      <c r="P544" s="154"/>
      <c r="Q544" s="154"/>
      <c r="R544" s="154"/>
      <c r="S544" s="154"/>
      <c r="T544" s="154"/>
      <c r="W544" s="154"/>
      <c r="X544" s="154"/>
    </row>
    <row r="545" spans="1:22" x14ac:dyDescent="0.2">
      <c r="A545" s="14" t="s">
        <v>1540</v>
      </c>
      <c r="B545" s="15" t="s">
        <v>1541</v>
      </c>
      <c r="C545" s="421"/>
      <c r="D545" s="421"/>
      <c r="E545" s="294">
        <f t="shared" si="42"/>
        <v>0</v>
      </c>
      <c r="F545" s="307"/>
      <c r="G545" s="308"/>
      <c r="H545" s="308"/>
      <c r="I545" s="308"/>
      <c r="J545" s="308"/>
      <c r="V545" s="154"/>
    </row>
    <row r="546" spans="1:22" x14ac:dyDescent="0.2">
      <c r="A546" s="14" t="s">
        <v>1542</v>
      </c>
      <c r="B546" s="15" t="s">
        <v>1543</v>
      </c>
      <c r="C546" s="421">
        <v>0</v>
      </c>
      <c r="D546" s="421"/>
      <c r="E546" s="294">
        <f t="shared" si="42"/>
        <v>0</v>
      </c>
      <c r="F546" s="307"/>
      <c r="G546" s="308"/>
      <c r="H546" s="308"/>
      <c r="I546" s="308"/>
      <c r="J546" s="308"/>
    </row>
    <row r="547" spans="1:22" x14ac:dyDescent="0.2">
      <c r="A547" s="13" t="s">
        <v>1572</v>
      </c>
      <c r="B547" s="25" t="s">
        <v>1573</v>
      </c>
      <c r="C547" s="386">
        <f>SUM(C548:C549)</f>
        <v>0</v>
      </c>
      <c r="D547" s="425"/>
      <c r="E547" s="317">
        <f t="shared" si="42"/>
        <v>0</v>
      </c>
      <c r="F547" s="307"/>
      <c r="G547" s="308"/>
      <c r="H547" s="308"/>
      <c r="I547" s="308"/>
      <c r="J547" s="308"/>
    </row>
    <row r="548" spans="1:22" x14ac:dyDescent="0.2">
      <c r="A548" s="14" t="s">
        <v>1574</v>
      </c>
      <c r="B548" s="15" t="s">
        <v>1575</v>
      </c>
      <c r="C548" s="421"/>
      <c r="D548" s="421"/>
      <c r="E548" s="294">
        <f t="shared" si="42"/>
        <v>0</v>
      </c>
      <c r="F548" s="307"/>
      <c r="G548" s="308"/>
      <c r="H548" s="308"/>
      <c r="I548" s="308"/>
      <c r="J548" s="308"/>
    </row>
    <row r="549" spans="1:22" x14ac:dyDescent="0.2">
      <c r="A549" s="14" t="s">
        <v>1576</v>
      </c>
      <c r="B549" s="15" t="s">
        <v>1577</v>
      </c>
      <c r="C549" s="421">
        <v>0</v>
      </c>
      <c r="D549" s="421"/>
      <c r="E549" s="294">
        <f t="shared" si="42"/>
        <v>0</v>
      </c>
      <c r="F549" s="307"/>
      <c r="G549" s="308"/>
      <c r="H549" s="308"/>
      <c r="I549" s="308"/>
      <c r="J549" s="308"/>
    </row>
    <row r="550" spans="1:22" x14ac:dyDescent="0.2">
      <c r="A550" s="13" t="s">
        <v>1606</v>
      </c>
      <c r="B550" s="25" t="s">
        <v>35</v>
      </c>
      <c r="C550" s="386">
        <f>SUM(C551:C552)</f>
        <v>0</v>
      </c>
      <c r="D550" s="425"/>
      <c r="E550" s="317">
        <f t="shared" si="42"/>
        <v>0</v>
      </c>
      <c r="F550" s="307"/>
      <c r="G550" s="308"/>
      <c r="H550" s="308"/>
      <c r="I550" s="308"/>
      <c r="J550" s="308"/>
    </row>
    <row r="551" spans="1:22" x14ac:dyDescent="0.2">
      <c r="A551" s="14" t="s">
        <v>1607</v>
      </c>
      <c r="B551" s="15" t="s">
        <v>1608</v>
      </c>
      <c r="C551" s="421"/>
      <c r="D551" s="421"/>
      <c r="E551" s="294">
        <f t="shared" si="42"/>
        <v>0</v>
      </c>
      <c r="F551" s="307"/>
      <c r="G551" s="308"/>
      <c r="H551" s="308"/>
      <c r="I551" s="308"/>
      <c r="J551" s="308"/>
    </row>
    <row r="552" spans="1:22" x14ac:dyDescent="0.2">
      <c r="A552" s="14" t="s">
        <v>1609</v>
      </c>
      <c r="B552" s="15" t="s">
        <v>1610</v>
      </c>
      <c r="C552" s="421">
        <f>+Adefas!C20</f>
        <v>0</v>
      </c>
      <c r="D552" s="421"/>
      <c r="E552" s="294">
        <f t="shared" si="42"/>
        <v>0</v>
      </c>
      <c r="F552" s="307"/>
      <c r="G552" s="308"/>
      <c r="H552" s="308"/>
      <c r="I552" s="308"/>
      <c r="J552" s="308"/>
    </row>
    <row r="553" spans="1:22" x14ac:dyDescent="0.2">
      <c r="A553" s="13" t="s">
        <v>1615</v>
      </c>
      <c r="B553" s="25" t="s">
        <v>36</v>
      </c>
      <c r="C553" s="386">
        <f>SUM(C554:C555)</f>
        <v>0</v>
      </c>
      <c r="D553" s="425"/>
      <c r="E553" s="317">
        <f t="shared" si="42"/>
        <v>0</v>
      </c>
      <c r="F553" s="307"/>
      <c r="G553" s="308"/>
      <c r="H553" s="308"/>
      <c r="I553" s="308"/>
      <c r="J553" s="308"/>
    </row>
    <row r="554" spans="1:22" x14ac:dyDescent="0.2">
      <c r="A554" s="14" t="s">
        <v>1616</v>
      </c>
      <c r="B554" s="15" t="s">
        <v>1617</v>
      </c>
      <c r="C554" s="421"/>
      <c r="D554" s="421"/>
      <c r="E554" s="294">
        <f t="shared" si="42"/>
        <v>0</v>
      </c>
      <c r="F554" s="307"/>
      <c r="G554" s="308"/>
      <c r="H554" s="308"/>
      <c r="I554" s="308"/>
      <c r="J554" s="308"/>
    </row>
    <row r="555" spans="1:22" x14ac:dyDescent="0.2">
      <c r="A555" s="14" t="s">
        <v>1618</v>
      </c>
      <c r="B555" s="15" t="s">
        <v>1619</v>
      </c>
      <c r="C555" s="421">
        <f>+Adefas!C23</f>
        <v>0</v>
      </c>
      <c r="D555" s="421"/>
      <c r="E555" s="294">
        <f t="shared" si="42"/>
        <v>0</v>
      </c>
      <c r="F555" s="307"/>
      <c r="G555" s="308"/>
      <c r="H555" s="308"/>
      <c r="I555" s="308"/>
      <c r="J555" s="308"/>
    </row>
    <row r="556" spans="1:22" x14ac:dyDescent="0.2">
      <c r="A556" s="13" t="s">
        <v>1643</v>
      </c>
      <c r="B556" s="25" t="s">
        <v>1644</v>
      </c>
      <c r="C556" s="386">
        <f>SUM(C557:C558)</f>
        <v>1268624.6000000001</v>
      </c>
      <c r="D556" s="425"/>
      <c r="E556" s="317">
        <f t="shared" si="42"/>
        <v>1.4918140145459513</v>
      </c>
      <c r="F556" s="307"/>
      <c r="G556" s="308"/>
      <c r="H556" s="308"/>
      <c r="I556" s="308"/>
      <c r="J556" s="308"/>
    </row>
    <row r="557" spans="1:22" x14ac:dyDescent="0.2">
      <c r="A557" s="14" t="s">
        <v>1645</v>
      </c>
      <c r="B557" s="15" t="s">
        <v>37</v>
      </c>
      <c r="C557" s="421"/>
      <c r="D557" s="421"/>
      <c r="E557" s="294">
        <f t="shared" si="42"/>
        <v>0</v>
      </c>
      <c r="F557" s="307"/>
      <c r="G557" s="308"/>
      <c r="H557" s="308"/>
      <c r="I557" s="308"/>
      <c r="J557" s="308"/>
    </row>
    <row r="558" spans="1:22" x14ac:dyDescent="0.2">
      <c r="A558" s="14" t="s">
        <v>1646</v>
      </c>
      <c r="B558" s="15" t="s">
        <v>1647</v>
      </c>
      <c r="C558" s="421">
        <v>1268624.6000000001</v>
      </c>
      <c r="D558" s="421"/>
      <c r="E558" s="294">
        <f t="shared" si="42"/>
        <v>1.4918140145459513</v>
      </c>
      <c r="F558" s="307"/>
      <c r="G558" s="308"/>
      <c r="H558" s="308"/>
      <c r="I558" s="308"/>
      <c r="J558" s="308"/>
    </row>
    <row r="559" spans="1:22" x14ac:dyDescent="0.2">
      <c r="A559" s="35"/>
      <c r="B559" s="388" t="s">
        <v>2127</v>
      </c>
      <c r="C559" s="421"/>
      <c r="D559" s="387">
        <f>SUM(D6:D558)</f>
        <v>85039059</v>
      </c>
      <c r="E559" s="39">
        <v>100</v>
      </c>
      <c r="F559" s="307"/>
      <c r="G559" s="308"/>
      <c r="H559" s="308"/>
      <c r="I559" s="308"/>
      <c r="J559" s="308"/>
    </row>
    <row r="560" spans="1:22" x14ac:dyDescent="0.2">
      <c r="B560" s="40"/>
      <c r="C560" s="393"/>
      <c r="D560" s="393"/>
      <c r="F560" s="307"/>
      <c r="G560" s="308"/>
      <c r="H560" s="308"/>
      <c r="I560" s="308"/>
      <c r="J560" s="308"/>
    </row>
    <row r="561" spans="2:10" x14ac:dyDescent="0.2">
      <c r="B561" s="40"/>
      <c r="C561" s="393"/>
      <c r="D561" s="393"/>
      <c r="F561" s="307"/>
      <c r="G561" s="308"/>
      <c r="H561" s="308"/>
      <c r="I561" s="308"/>
      <c r="J561" s="308"/>
    </row>
    <row r="562" spans="2:10" x14ac:dyDescent="0.2">
      <c r="B562" s="43" t="s">
        <v>46</v>
      </c>
      <c r="C562" s="395"/>
      <c r="D562" s="395" t="s">
        <v>2252</v>
      </c>
      <c r="E562" s="417" t="s">
        <v>2252</v>
      </c>
      <c r="F562" s="399" t="s">
        <v>2252</v>
      </c>
      <c r="G562" s="308"/>
      <c r="H562" s="308"/>
      <c r="I562" s="308"/>
      <c r="J562" s="308"/>
    </row>
    <row r="563" spans="2:10" x14ac:dyDescent="0.2">
      <c r="B563" s="40"/>
      <c r="C563" s="396"/>
      <c r="D563" s="396"/>
      <c r="F563" s="307"/>
      <c r="G563" s="308"/>
      <c r="H563" s="308"/>
      <c r="I563" s="308"/>
      <c r="J563" s="308"/>
    </row>
    <row r="564" spans="2:10" x14ac:dyDescent="0.2">
      <c r="B564" s="43" t="s">
        <v>47</v>
      </c>
      <c r="C564" s="395"/>
      <c r="D564" s="395"/>
      <c r="F564" s="307"/>
      <c r="G564" s="308"/>
      <c r="H564" s="308"/>
      <c r="I564" s="308"/>
      <c r="J564" s="308"/>
    </row>
    <row r="565" spans="2:10" x14ac:dyDescent="0.2">
      <c r="B565" s="44" t="s">
        <v>48</v>
      </c>
      <c r="C565" s="397"/>
      <c r="D565" s="397"/>
      <c r="F565" s="307"/>
      <c r="G565" s="308"/>
      <c r="H565" s="308"/>
      <c r="I565" s="308"/>
      <c r="J565" s="308"/>
    </row>
    <row r="566" spans="2:10" x14ac:dyDescent="0.2">
      <c r="B566" s="40"/>
      <c r="C566" s="396"/>
      <c r="D566" s="396" t="s">
        <v>2252</v>
      </c>
      <c r="F566" s="307"/>
      <c r="G566" s="308"/>
      <c r="H566" s="308"/>
      <c r="I566" s="308"/>
      <c r="J566" s="308"/>
    </row>
    <row r="567" spans="2:10" x14ac:dyDescent="0.2">
      <c r="B567" s="40"/>
      <c r="C567" s="396"/>
      <c r="D567" s="396"/>
      <c r="F567" s="307"/>
      <c r="G567" s="308"/>
      <c r="H567" s="308"/>
      <c r="I567" s="308"/>
      <c r="J567" s="308"/>
    </row>
    <row r="568" spans="2:10" x14ac:dyDescent="0.2">
      <c r="B568" s="43" t="s">
        <v>50</v>
      </c>
      <c r="C568" s="395"/>
      <c r="D568" s="395"/>
      <c r="F568" s="307"/>
      <c r="G568" s="308"/>
      <c r="H568" s="308"/>
      <c r="I568" s="308"/>
      <c r="J568" s="308"/>
    </row>
    <row r="569" spans="2:10" x14ac:dyDescent="0.2">
      <c r="B569" s="44" t="s">
        <v>48</v>
      </c>
      <c r="C569" s="397"/>
      <c r="D569" s="397"/>
      <c r="F569" s="307"/>
      <c r="G569" s="308"/>
      <c r="H569" s="308"/>
      <c r="I569" s="308"/>
      <c r="J569" s="308"/>
    </row>
    <row r="570" spans="2:10" x14ac:dyDescent="0.2">
      <c r="B570" s="40"/>
      <c r="C570" s="396"/>
      <c r="D570" s="396"/>
      <c r="F570" s="307"/>
      <c r="G570" s="308"/>
      <c r="H570" s="308"/>
      <c r="I570" s="308"/>
      <c r="J570" s="308"/>
    </row>
    <row r="571" spans="2:10" x14ac:dyDescent="0.2">
      <c r="B571" s="40"/>
      <c r="C571" s="396"/>
      <c r="D571" s="396"/>
      <c r="F571" s="307"/>
      <c r="G571" s="308"/>
      <c r="H571" s="308"/>
      <c r="I571" s="308"/>
      <c r="J571" s="308"/>
    </row>
    <row r="572" spans="2:10" x14ac:dyDescent="0.2">
      <c r="B572" s="43" t="s">
        <v>49</v>
      </c>
      <c r="C572" s="395"/>
      <c r="D572" s="395"/>
      <c r="F572" s="307"/>
      <c r="G572" s="308"/>
      <c r="H572" s="308"/>
      <c r="I572" s="308"/>
      <c r="J572" s="308"/>
    </row>
    <row r="573" spans="2:10" x14ac:dyDescent="0.2">
      <c r="B573" s="44" t="s">
        <v>48</v>
      </c>
      <c r="C573" s="397"/>
      <c r="D573" s="397"/>
      <c r="F573" s="307"/>
      <c r="G573" s="308"/>
      <c r="H573" s="308"/>
      <c r="I573" s="308"/>
      <c r="J573" s="308"/>
    </row>
    <row r="574" spans="2:10" x14ac:dyDescent="0.2">
      <c r="F574" s="307"/>
      <c r="G574" s="308"/>
      <c r="H574" s="308"/>
      <c r="I574" s="308"/>
      <c r="J574" s="308"/>
    </row>
    <row r="575" spans="2:10" x14ac:dyDescent="0.2">
      <c r="F575" s="307"/>
      <c r="G575" s="308"/>
      <c r="H575" s="308"/>
      <c r="I575" s="308"/>
      <c r="J575" s="308"/>
    </row>
    <row r="576" spans="2:10" x14ac:dyDescent="0.2">
      <c r="F576" s="307"/>
      <c r="G576" s="308"/>
      <c r="H576" s="308"/>
      <c r="I576" s="308"/>
      <c r="J576" s="308"/>
    </row>
    <row r="577" spans="6:10" x14ac:dyDescent="0.2">
      <c r="F577" s="307"/>
      <c r="G577" s="308"/>
      <c r="H577" s="308"/>
      <c r="I577" s="308"/>
      <c r="J577" s="308"/>
    </row>
    <row r="578" spans="6:10" x14ac:dyDescent="0.2">
      <c r="F578" s="307"/>
      <c r="G578" s="308"/>
      <c r="H578" s="308"/>
      <c r="I578" s="308"/>
      <c r="J578" s="308"/>
    </row>
    <row r="579" spans="6:10" x14ac:dyDescent="0.2">
      <c r="F579" s="307"/>
      <c r="G579" s="308"/>
      <c r="H579" s="308"/>
      <c r="I579" s="308"/>
      <c r="J579" s="308"/>
    </row>
    <row r="580" spans="6:10" x14ac:dyDescent="0.2">
      <c r="F580" s="307"/>
      <c r="G580" s="308"/>
      <c r="H580" s="308"/>
      <c r="I580" s="308"/>
      <c r="J580" s="308"/>
    </row>
    <row r="581" spans="6:10" x14ac:dyDescent="0.2">
      <c r="F581" s="307"/>
      <c r="G581" s="308"/>
      <c r="H581" s="308"/>
      <c r="I581" s="308"/>
      <c r="J581" s="308"/>
    </row>
    <row r="582" spans="6:10" x14ac:dyDescent="0.2">
      <c r="F582" s="307"/>
      <c r="G582" s="308"/>
      <c r="H582" s="308"/>
      <c r="I582" s="308"/>
      <c r="J582" s="308"/>
    </row>
    <row r="583" spans="6:10" x14ac:dyDescent="0.2">
      <c r="F583" s="307"/>
      <c r="G583" s="308"/>
      <c r="H583" s="308"/>
      <c r="I583" s="308"/>
      <c r="J583" s="308"/>
    </row>
    <row r="584" spans="6:10" x14ac:dyDescent="0.2">
      <c r="F584" s="307"/>
      <c r="G584" s="308"/>
      <c r="H584" s="308"/>
      <c r="I584" s="308"/>
      <c r="J584" s="308"/>
    </row>
    <row r="585" spans="6:10" x14ac:dyDescent="0.2">
      <c r="F585" s="307"/>
      <c r="G585" s="308"/>
      <c r="H585" s="308"/>
      <c r="I585" s="308"/>
      <c r="J585" s="308"/>
    </row>
    <row r="586" spans="6:10" x14ac:dyDescent="0.2">
      <c r="F586" s="307"/>
      <c r="G586" s="308"/>
      <c r="H586" s="308"/>
      <c r="I586" s="308"/>
      <c r="J586" s="308"/>
    </row>
    <row r="587" spans="6:10" x14ac:dyDescent="0.2">
      <c r="F587" s="307"/>
      <c r="G587" s="308"/>
      <c r="H587" s="308"/>
      <c r="I587" s="308"/>
      <c r="J587" s="308"/>
    </row>
    <row r="588" spans="6:10" x14ac:dyDescent="0.2">
      <c r="F588" s="307"/>
      <c r="G588" s="308"/>
      <c r="H588" s="308"/>
      <c r="I588" s="308"/>
      <c r="J588" s="308"/>
    </row>
    <row r="589" spans="6:10" x14ac:dyDescent="0.2">
      <c r="F589" s="307"/>
      <c r="G589" s="308"/>
      <c r="H589" s="308"/>
      <c r="I589" s="308"/>
      <c r="J589" s="308"/>
    </row>
    <row r="590" spans="6:10" x14ac:dyDescent="0.2">
      <c r="F590" s="307"/>
      <c r="G590" s="308"/>
      <c r="H590" s="308"/>
      <c r="I590" s="308"/>
      <c r="J590" s="308"/>
    </row>
    <row r="591" spans="6:10" x14ac:dyDescent="0.2">
      <c r="F591" s="307"/>
      <c r="G591" s="308"/>
      <c r="H591" s="308"/>
      <c r="I591" s="308"/>
      <c r="J591" s="308"/>
    </row>
    <row r="592" spans="6:10" x14ac:dyDescent="0.2">
      <c r="F592" s="307"/>
      <c r="G592" s="308"/>
      <c r="H592" s="308"/>
      <c r="I592" s="308"/>
      <c r="J592" s="308"/>
    </row>
    <row r="593" spans="6:10" x14ac:dyDescent="0.2">
      <c r="F593" s="307"/>
      <c r="G593" s="308"/>
      <c r="H593" s="308"/>
      <c r="I593" s="308"/>
      <c r="J593" s="308"/>
    </row>
    <row r="594" spans="6:10" x14ac:dyDescent="0.2">
      <c r="F594" s="307"/>
      <c r="G594" s="308"/>
      <c r="H594" s="308"/>
      <c r="I594" s="308"/>
      <c r="J594" s="308"/>
    </row>
    <row r="595" spans="6:10" x14ac:dyDescent="0.2">
      <c r="F595" s="307"/>
      <c r="G595" s="308"/>
      <c r="H595" s="308"/>
      <c r="I595" s="308"/>
      <c r="J595" s="308"/>
    </row>
    <row r="596" spans="6:10" x14ac:dyDescent="0.2">
      <c r="F596" s="307"/>
      <c r="G596" s="308"/>
      <c r="H596" s="308"/>
      <c r="I596" s="308"/>
      <c r="J596" s="308"/>
    </row>
    <row r="597" spans="6:10" x14ac:dyDescent="0.2">
      <c r="F597" s="307"/>
      <c r="G597" s="308"/>
      <c r="H597" s="308"/>
      <c r="I597" s="308"/>
      <c r="J597" s="308"/>
    </row>
    <row r="598" spans="6:10" x14ac:dyDescent="0.2">
      <c r="F598" s="307"/>
      <c r="G598" s="308"/>
      <c r="H598" s="308"/>
      <c r="I598" s="308"/>
      <c r="J598" s="308"/>
    </row>
    <row r="599" spans="6:10" x14ac:dyDescent="0.2">
      <c r="F599" s="307"/>
      <c r="G599" s="308"/>
      <c r="H599" s="308"/>
      <c r="I599" s="308"/>
      <c r="J599" s="308"/>
    </row>
    <row r="600" spans="6:10" x14ac:dyDescent="0.2">
      <c r="F600" s="307"/>
      <c r="G600" s="308"/>
      <c r="H600" s="308"/>
      <c r="I600" s="308"/>
      <c r="J600" s="308"/>
    </row>
    <row r="601" spans="6:10" x14ac:dyDescent="0.2">
      <c r="F601" s="307"/>
      <c r="G601" s="308"/>
      <c r="H601" s="308"/>
      <c r="I601" s="308"/>
      <c r="J601" s="308"/>
    </row>
    <row r="602" spans="6:10" x14ac:dyDescent="0.2">
      <c r="F602" s="307"/>
      <c r="G602" s="308"/>
      <c r="H602" s="308"/>
      <c r="I602" s="308"/>
      <c r="J602" s="308"/>
    </row>
    <row r="603" spans="6:10" x14ac:dyDescent="0.2">
      <c r="F603" s="307"/>
      <c r="G603" s="308"/>
      <c r="H603" s="308"/>
      <c r="I603" s="308"/>
      <c r="J603" s="308"/>
    </row>
    <row r="604" spans="6:10" x14ac:dyDescent="0.2">
      <c r="F604" s="307"/>
      <c r="G604" s="308"/>
      <c r="H604" s="308"/>
      <c r="I604" s="308"/>
      <c r="J604" s="308"/>
    </row>
    <row r="605" spans="6:10" x14ac:dyDescent="0.2">
      <c r="F605" s="307"/>
      <c r="G605" s="308"/>
      <c r="H605" s="308"/>
      <c r="I605" s="308"/>
      <c r="J605" s="308"/>
    </row>
    <row r="606" spans="6:10" x14ac:dyDescent="0.2">
      <c r="F606" s="307"/>
      <c r="G606" s="308"/>
      <c r="H606" s="308"/>
      <c r="I606" s="308"/>
      <c r="J606" s="308"/>
    </row>
    <row r="607" spans="6:10" x14ac:dyDescent="0.2">
      <c r="F607" s="307"/>
      <c r="G607" s="308"/>
      <c r="H607" s="308"/>
      <c r="I607" s="308"/>
      <c r="J607" s="308"/>
    </row>
    <row r="608" spans="6:10" x14ac:dyDescent="0.2">
      <c r="F608" s="307"/>
      <c r="G608" s="308"/>
      <c r="H608" s="308"/>
      <c r="I608" s="308"/>
      <c r="J608" s="308"/>
    </row>
    <row r="609" spans="6:10" x14ac:dyDescent="0.2">
      <c r="F609" s="307"/>
      <c r="G609" s="308"/>
      <c r="H609" s="308"/>
      <c r="I609" s="308"/>
      <c r="J609" s="308"/>
    </row>
    <row r="610" spans="6:10" x14ac:dyDescent="0.2">
      <c r="F610" s="307"/>
      <c r="G610" s="308"/>
      <c r="H610" s="308"/>
      <c r="I610" s="308"/>
      <c r="J610" s="308"/>
    </row>
    <row r="611" spans="6:10" x14ac:dyDescent="0.2">
      <c r="F611" s="307"/>
      <c r="G611" s="308"/>
      <c r="H611" s="308"/>
      <c r="I611" s="308"/>
      <c r="J611" s="308"/>
    </row>
    <row r="612" spans="6:10" x14ac:dyDescent="0.2">
      <c r="F612" s="307"/>
      <c r="G612" s="308"/>
      <c r="H612" s="308"/>
      <c r="I612" s="308"/>
      <c r="J612" s="308"/>
    </row>
    <row r="613" spans="6:10" x14ac:dyDescent="0.2">
      <c r="F613" s="307"/>
      <c r="G613" s="308"/>
      <c r="H613" s="308"/>
      <c r="I613" s="308"/>
      <c r="J613" s="308"/>
    </row>
    <row r="614" spans="6:10" x14ac:dyDescent="0.2">
      <c r="F614" s="307"/>
      <c r="G614" s="308"/>
      <c r="H614" s="308"/>
      <c r="I614" s="308"/>
      <c r="J614" s="308"/>
    </row>
    <row r="615" spans="6:10" x14ac:dyDescent="0.2">
      <c r="F615" s="307"/>
      <c r="G615" s="308"/>
      <c r="H615" s="308"/>
      <c r="I615" s="308"/>
      <c r="J615" s="308"/>
    </row>
    <row r="616" spans="6:10" x14ac:dyDescent="0.2">
      <c r="F616" s="307"/>
      <c r="G616" s="308"/>
      <c r="H616" s="308"/>
      <c r="I616" s="308"/>
      <c r="J616" s="308"/>
    </row>
    <row r="617" spans="6:10" x14ac:dyDescent="0.2">
      <c r="F617" s="307"/>
      <c r="G617" s="308"/>
      <c r="H617" s="308"/>
      <c r="I617" s="308"/>
      <c r="J617" s="308"/>
    </row>
    <row r="618" spans="6:10" x14ac:dyDescent="0.2">
      <c r="F618" s="307"/>
      <c r="G618" s="308"/>
      <c r="H618" s="308"/>
      <c r="I618" s="308"/>
      <c r="J618" s="308"/>
    </row>
    <row r="619" spans="6:10" x14ac:dyDescent="0.2">
      <c r="F619" s="307"/>
      <c r="G619" s="308"/>
      <c r="H619" s="308"/>
      <c r="I619" s="308"/>
      <c r="J619" s="308"/>
    </row>
    <row r="620" spans="6:10" x14ac:dyDescent="0.2">
      <c r="F620" s="307"/>
      <c r="G620" s="308"/>
      <c r="H620" s="308"/>
      <c r="I620" s="308"/>
      <c r="J620" s="308"/>
    </row>
    <row r="621" spans="6:10" x14ac:dyDescent="0.2">
      <c r="F621" s="307"/>
      <c r="G621" s="308"/>
      <c r="H621" s="308"/>
      <c r="I621" s="308"/>
      <c r="J621" s="308"/>
    </row>
    <row r="622" spans="6:10" x14ac:dyDescent="0.2">
      <c r="F622" s="307"/>
      <c r="G622" s="308"/>
      <c r="H622" s="308"/>
      <c r="I622" s="308"/>
      <c r="J622" s="308"/>
    </row>
    <row r="623" spans="6:10" x14ac:dyDescent="0.2">
      <c r="F623" s="307"/>
      <c r="G623" s="308"/>
      <c r="H623" s="308"/>
      <c r="I623" s="308"/>
      <c r="J623" s="308"/>
    </row>
    <row r="624" spans="6:10" x14ac:dyDescent="0.2">
      <c r="F624" s="307"/>
      <c r="G624" s="308"/>
      <c r="H624" s="308"/>
      <c r="I624" s="308"/>
      <c r="J624" s="308"/>
    </row>
    <row r="625" spans="6:10" x14ac:dyDescent="0.2">
      <c r="F625" s="307"/>
      <c r="G625" s="308"/>
      <c r="H625" s="308"/>
      <c r="I625" s="308"/>
      <c r="J625" s="308"/>
    </row>
    <row r="626" spans="6:10" x14ac:dyDescent="0.2">
      <c r="F626" s="307"/>
      <c r="G626" s="308"/>
      <c r="H626" s="308"/>
      <c r="I626" s="308"/>
      <c r="J626" s="308"/>
    </row>
    <row r="627" spans="6:10" x14ac:dyDescent="0.2">
      <c r="F627" s="307"/>
      <c r="G627" s="308"/>
      <c r="H627" s="308"/>
      <c r="I627" s="308"/>
      <c r="J627" s="308"/>
    </row>
    <row r="628" spans="6:10" x14ac:dyDescent="0.2">
      <c r="F628" s="307"/>
      <c r="G628" s="308"/>
      <c r="H628" s="308"/>
      <c r="I628" s="308"/>
      <c r="J628" s="308"/>
    </row>
    <row r="629" spans="6:10" x14ac:dyDescent="0.2">
      <c r="F629" s="307"/>
      <c r="G629" s="308"/>
      <c r="H629" s="308"/>
      <c r="I629" s="308"/>
      <c r="J629" s="308"/>
    </row>
    <row r="630" spans="6:10" x14ac:dyDescent="0.2">
      <c r="F630" s="307"/>
      <c r="G630" s="308"/>
      <c r="H630" s="308"/>
      <c r="I630" s="308"/>
      <c r="J630" s="308"/>
    </row>
    <row r="631" spans="6:10" x14ac:dyDescent="0.2">
      <c r="F631" s="307"/>
      <c r="G631" s="308"/>
      <c r="H631" s="308"/>
      <c r="I631" s="308"/>
      <c r="J631" s="308"/>
    </row>
    <row r="632" spans="6:10" x14ac:dyDescent="0.2">
      <c r="F632" s="307"/>
      <c r="G632" s="308"/>
      <c r="H632" s="308"/>
      <c r="I632" s="308"/>
      <c r="J632" s="308"/>
    </row>
    <row r="633" spans="6:10" x14ac:dyDescent="0.2">
      <c r="F633" s="307"/>
      <c r="G633" s="308"/>
      <c r="H633" s="308"/>
      <c r="I633" s="308"/>
      <c r="J633" s="308"/>
    </row>
    <row r="634" spans="6:10" x14ac:dyDescent="0.2">
      <c r="F634" s="307"/>
      <c r="G634" s="308"/>
      <c r="H634" s="308"/>
      <c r="I634" s="308"/>
      <c r="J634" s="308"/>
    </row>
    <row r="635" spans="6:10" x14ac:dyDescent="0.2">
      <c r="F635" s="307"/>
      <c r="G635" s="308"/>
      <c r="H635" s="308"/>
      <c r="I635" s="308"/>
      <c r="J635" s="308"/>
    </row>
    <row r="636" spans="6:10" x14ac:dyDescent="0.2">
      <c r="F636" s="307"/>
      <c r="G636" s="308"/>
      <c r="H636" s="308"/>
      <c r="I636" s="308"/>
      <c r="J636" s="308"/>
    </row>
    <row r="637" spans="6:10" x14ac:dyDescent="0.2">
      <c r="F637" s="307"/>
      <c r="G637" s="308"/>
      <c r="H637" s="308"/>
      <c r="I637" s="308"/>
      <c r="J637" s="308"/>
    </row>
    <row r="638" spans="6:10" x14ac:dyDescent="0.2">
      <c r="F638" s="307"/>
      <c r="G638" s="308"/>
      <c r="H638" s="308"/>
      <c r="I638" s="308"/>
      <c r="J638" s="308"/>
    </row>
    <row r="639" spans="6:10" x14ac:dyDescent="0.2">
      <c r="F639" s="307"/>
      <c r="G639" s="308"/>
      <c r="H639" s="308"/>
      <c r="I639" s="308"/>
      <c r="J639" s="308"/>
    </row>
    <row r="640" spans="6:10" x14ac:dyDescent="0.2">
      <c r="F640" s="307"/>
      <c r="G640" s="308"/>
      <c r="H640" s="308"/>
      <c r="I640" s="308"/>
      <c r="J640" s="308"/>
    </row>
    <row r="641" spans="6:10" x14ac:dyDescent="0.2">
      <c r="F641" s="307"/>
      <c r="G641" s="308"/>
      <c r="H641" s="308"/>
      <c r="I641" s="308"/>
      <c r="J641" s="308"/>
    </row>
    <row r="642" spans="6:10" x14ac:dyDescent="0.2">
      <c r="F642" s="307"/>
      <c r="G642" s="308"/>
      <c r="H642" s="308"/>
      <c r="I642" s="308"/>
      <c r="J642" s="308"/>
    </row>
    <row r="643" spans="6:10" x14ac:dyDescent="0.2">
      <c r="F643" s="307"/>
      <c r="G643" s="308"/>
      <c r="H643" s="308"/>
      <c r="I643" s="308"/>
      <c r="J643" s="308"/>
    </row>
    <row r="644" spans="6:10" x14ac:dyDescent="0.2">
      <c r="F644" s="307"/>
      <c r="G644" s="308"/>
      <c r="H644" s="308"/>
      <c r="I644" s="308"/>
      <c r="J644" s="308"/>
    </row>
    <row r="645" spans="6:10" x14ac:dyDescent="0.2">
      <c r="F645" s="307"/>
      <c r="G645" s="308"/>
      <c r="H645" s="308"/>
      <c r="I645" s="308"/>
      <c r="J645" s="308"/>
    </row>
    <row r="646" spans="6:10" x14ac:dyDescent="0.2">
      <c r="F646" s="307"/>
      <c r="G646" s="308"/>
      <c r="H646" s="308"/>
      <c r="I646" s="308"/>
      <c r="J646" s="308"/>
    </row>
    <row r="647" spans="6:10" x14ac:dyDescent="0.2">
      <c r="F647" s="307"/>
      <c r="G647" s="308"/>
      <c r="H647" s="308"/>
      <c r="I647" s="308"/>
      <c r="J647" s="308"/>
    </row>
    <row r="648" spans="6:10" x14ac:dyDescent="0.2">
      <c r="F648" s="307"/>
      <c r="G648" s="308"/>
      <c r="H648" s="308"/>
      <c r="I648" s="308"/>
      <c r="J648" s="308"/>
    </row>
    <row r="649" spans="6:10" x14ac:dyDescent="0.2">
      <c r="F649" s="307"/>
      <c r="G649" s="308"/>
      <c r="H649" s="308"/>
      <c r="I649" s="308"/>
      <c r="J649" s="308"/>
    </row>
    <row r="650" spans="6:10" x14ac:dyDescent="0.2">
      <c r="F650" s="307"/>
      <c r="G650" s="308"/>
      <c r="H650" s="308"/>
      <c r="I650" s="308"/>
      <c r="J650" s="308"/>
    </row>
    <row r="651" spans="6:10" x14ac:dyDescent="0.2">
      <c r="F651" s="307"/>
      <c r="G651" s="308"/>
      <c r="H651" s="308"/>
      <c r="I651" s="308"/>
      <c r="J651" s="308"/>
    </row>
    <row r="652" spans="6:10" x14ac:dyDescent="0.2">
      <c r="F652" s="307"/>
      <c r="G652" s="308"/>
      <c r="H652" s="308"/>
      <c r="I652" s="308"/>
      <c r="J652" s="308"/>
    </row>
    <row r="653" spans="6:10" x14ac:dyDescent="0.2">
      <c r="F653" s="307"/>
      <c r="G653" s="308"/>
      <c r="H653" s="308"/>
      <c r="I653" s="308"/>
      <c r="J653" s="308"/>
    </row>
    <row r="654" spans="6:10" x14ac:dyDescent="0.2">
      <c r="F654" s="307"/>
      <c r="G654" s="308"/>
      <c r="H654" s="308"/>
      <c r="I654" s="308"/>
      <c r="J654" s="308"/>
    </row>
    <row r="655" spans="6:10" x14ac:dyDescent="0.2">
      <c r="F655" s="307"/>
      <c r="G655" s="308"/>
      <c r="H655" s="308"/>
      <c r="I655" s="308"/>
      <c r="J655" s="308"/>
    </row>
    <row r="656" spans="6:10" x14ac:dyDescent="0.2">
      <c r="F656" s="307"/>
      <c r="G656" s="308"/>
      <c r="H656" s="308"/>
      <c r="I656" s="308"/>
      <c r="J656" s="308"/>
    </row>
    <row r="657" spans="6:10" x14ac:dyDescent="0.2">
      <c r="F657" s="307"/>
      <c r="G657" s="308"/>
      <c r="H657" s="308"/>
      <c r="I657" s="308"/>
      <c r="J657" s="308"/>
    </row>
    <row r="658" spans="6:10" x14ac:dyDescent="0.2">
      <c r="F658" s="307"/>
      <c r="G658" s="308"/>
      <c r="H658" s="308"/>
      <c r="I658" s="308"/>
      <c r="J658" s="308"/>
    </row>
    <row r="659" spans="6:10" x14ac:dyDescent="0.2">
      <c r="F659" s="307"/>
      <c r="G659" s="308"/>
      <c r="H659" s="308"/>
      <c r="I659" s="308"/>
      <c r="J659" s="308"/>
    </row>
    <row r="660" spans="6:10" x14ac:dyDescent="0.2">
      <c r="F660" s="307"/>
      <c r="G660" s="308"/>
      <c r="H660" s="308"/>
      <c r="I660" s="308"/>
      <c r="J660" s="308"/>
    </row>
    <row r="661" spans="6:10" x14ac:dyDescent="0.2">
      <c r="F661" s="307"/>
      <c r="G661" s="308"/>
      <c r="H661" s="308"/>
      <c r="I661" s="308"/>
      <c r="J661" s="308"/>
    </row>
    <row r="662" spans="6:10" x14ac:dyDescent="0.2">
      <c r="F662" s="307"/>
      <c r="G662" s="308"/>
      <c r="H662" s="308"/>
      <c r="I662" s="308"/>
      <c r="J662" s="308"/>
    </row>
    <row r="663" spans="6:10" x14ac:dyDescent="0.2">
      <c r="F663" s="307"/>
      <c r="G663" s="308"/>
      <c r="H663" s="308"/>
      <c r="I663" s="308"/>
      <c r="J663" s="308"/>
    </row>
    <row r="664" spans="6:10" x14ac:dyDescent="0.2">
      <c r="F664" s="307"/>
      <c r="G664" s="308"/>
      <c r="H664" s="308"/>
      <c r="I664" s="308"/>
      <c r="J664" s="308"/>
    </row>
    <row r="665" spans="6:10" x14ac:dyDescent="0.2">
      <c r="F665" s="307"/>
      <c r="G665" s="308"/>
      <c r="H665" s="308"/>
      <c r="I665" s="308"/>
      <c r="J665" s="308"/>
    </row>
    <row r="666" spans="6:10" x14ac:dyDescent="0.2">
      <c r="F666" s="307"/>
      <c r="G666" s="308"/>
      <c r="H666" s="308"/>
      <c r="I666" s="308"/>
      <c r="J666" s="308"/>
    </row>
    <row r="667" spans="6:10" x14ac:dyDescent="0.2">
      <c r="F667" s="307"/>
      <c r="G667" s="308"/>
      <c r="H667" s="308"/>
      <c r="I667" s="308"/>
      <c r="J667" s="308"/>
    </row>
    <row r="668" spans="6:10" x14ac:dyDescent="0.2">
      <c r="F668" s="307"/>
      <c r="G668" s="308"/>
      <c r="H668" s="308"/>
      <c r="I668" s="308"/>
      <c r="J668" s="308"/>
    </row>
    <row r="669" spans="6:10" x14ac:dyDescent="0.2">
      <c r="F669" s="307"/>
      <c r="G669" s="308"/>
      <c r="H669" s="308"/>
      <c r="I669" s="308"/>
      <c r="J669" s="308"/>
    </row>
    <row r="670" spans="6:10" x14ac:dyDescent="0.2">
      <c r="F670" s="307"/>
      <c r="G670" s="308"/>
      <c r="H670" s="308"/>
      <c r="I670" s="308"/>
      <c r="J670" s="308"/>
    </row>
    <row r="671" spans="6:10" x14ac:dyDescent="0.2">
      <c r="F671" s="307"/>
      <c r="G671" s="308"/>
      <c r="H671" s="308"/>
      <c r="I671" s="308"/>
      <c r="J671" s="308"/>
    </row>
    <row r="672" spans="6:10" x14ac:dyDescent="0.2">
      <c r="F672" s="307"/>
      <c r="G672" s="308"/>
      <c r="H672" s="308"/>
      <c r="I672" s="308"/>
      <c r="J672" s="308"/>
    </row>
    <row r="673" spans="6:10" x14ac:dyDescent="0.2">
      <c r="F673" s="307"/>
      <c r="G673" s="308"/>
      <c r="H673" s="308"/>
      <c r="I673" s="308"/>
      <c r="J673" s="308"/>
    </row>
    <row r="674" spans="6:10" x14ac:dyDescent="0.2">
      <c r="F674" s="307"/>
      <c r="G674" s="308"/>
      <c r="H674" s="308"/>
      <c r="I674" s="308"/>
      <c r="J674" s="308"/>
    </row>
    <row r="675" spans="6:10" x14ac:dyDescent="0.2">
      <c r="F675" s="307"/>
      <c r="G675" s="308"/>
      <c r="H675" s="308"/>
      <c r="I675" s="308"/>
      <c r="J675" s="308"/>
    </row>
    <row r="676" spans="6:10" x14ac:dyDescent="0.2">
      <c r="F676" s="307"/>
      <c r="G676" s="308"/>
      <c r="H676" s="308"/>
      <c r="I676" s="308"/>
      <c r="J676" s="308"/>
    </row>
    <row r="677" spans="6:10" x14ac:dyDescent="0.2">
      <c r="F677" s="307"/>
      <c r="G677" s="308"/>
      <c r="H677" s="308"/>
      <c r="I677" s="308"/>
      <c r="J677" s="308"/>
    </row>
    <row r="678" spans="6:10" x14ac:dyDescent="0.2">
      <c r="F678" s="307"/>
      <c r="G678" s="308"/>
      <c r="H678" s="308"/>
      <c r="I678" s="308"/>
      <c r="J678" s="308"/>
    </row>
    <row r="679" spans="6:10" x14ac:dyDescent="0.2">
      <c r="F679" s="307"/>
      <c r="G679" s="308"/>
      <c r="H679" s="308"/>
      <c r="I679" s="308"/>
      <c r="J679" s="308"/>
    </row>
    <row r="680" spans="6:10" x14ac:dyDescent="0.2">
      <c r="F680" s="307"/>
      <c r="G680" s="308"/>
      <c r="H680" s="308"/>
      <c r="I680" s="308"/>
      <c r="J680" s="308"/>
    </row>
    <row r="681" spans="6:10" x14ac:dyDescent="0.2">
      <c r="F681" s="307"/>
      <c r="G681" s="308"/>
      <c r="H681" s="308"/>
      <c r="I681" s="308"/>
      <c r="J681" s="308"/>
    </row>
    <row r="682" spans="6:10" x14ac:dyDescent="0.2">
      <c r="F682" s="307"/>
      <c r="G682" s="308"/>
      <c r="H682" s="308"/>
      <c r="I682" s="308"/>
      <c r="J682" s="308"/>
    </row>
    <row r="683" spans="6:10" x14ac:dyDescent="0.2">
      <c r="F683" s="307"/>
      <c r="G683" s="308"/>
      <c r="H683" s="308"/>
      <c r="I683" s="308"/>
      <c r="J683" s="308"/>
    </row>
    <row r="684" spans="6:10" x14ac:dyDescent="0.2">
      <c r="F684" s="307"/>
      <c r="G684" s="308"/>
      <c r="H684" s="308"/>
      <c r="I684" s="308"/>
      <c r="J684" s="308"/>
    </row>
    <row r="685" spans="6:10" x14ac:dyDescent="0.2">
      <c r="F685" s="307"/>
      <c r="G685" s="308"/>
      <c r="H685" s="308"/>
      <c r="I685" s="308"/>
      <c r="J685" s="308"/>
    </row>
    <row r="686" spans="6:10" x14ac:dyDescent="0.2">
      <c r="F686" s="307"/>
      <c r="G686" s="308"/>
      <c r="H686" s="308"/>
      <c r="I686" s="308"/>
      <c r="J686" s="308"/>
    </row>
    <row r="687" spans="6:10" x14ac:dyDescent="0.2">
      <c r="F687" s="307"/>
      <c r="G687" s="308"/>
      <c r="H687" s="308"/>
      <c r="I687" s="308"/>
      <c r="J687" s="308"/>
    </row>
    <row r="688" spans="6:10" x14ac:dyDescent="0.2">
      <c r="F688" s="307"/>
      <c r="G688" s="308"/>
      <c r="H688" s="308"/>
      <c r="I688" s="308"/>
      <c r="J688" s="308"/>
    </row>
    <row r="689" spans="6:10" x14ac:dyDescent="0.2">
      <c r="F689" s="307"/>
      <c r="G689" s="308"/>
      <c r="H689" s="308"/>
      <c r="I689" s="308"/>
      <c r="J689" s="308"/>
    </row>
    <row r="690" spans="6:10" x14ac:dyDescent="0.2">
      <c r="F690" s="307"/>
      <c r="G690" s="308"/>
      <c r="H690" s="308"/>
      <c r="I690" s="308"/>
      <c r="J690" s="308"/>
    </row>
    <row r="691" spans="6:10" x14ac:dyDescent="0.2">
      <c r="F691" s="307"/>
      <c r="G691" s="308"/>
      <c r="H691" s="308"/>
      <c r="I691" s="308"/>
      <c r="J691" s="308"/>
    </row>
    <row r="692" spans="6:10" x14ac:dyDescent="0.2">
      <c r="F692" s="307"/>
      <c r="G692" s="308"/>
      <c r="H692" s="308"/>
      <c r="I692" s="308"/>
      <c r="J692" s="308"/>
    </row>
    <row r="693" spans="6:10" x14ac:dyDescent="0.2">
      <c r="F693" s="307"/>
      <c r="G693" s="308"/>
      <c r="H693" s="308"/>
      <c r="I693" s="308"/>
      <c r="J693" s="308"/>
    </row>
    <row r="694" spans="6:10" x14ac:dyDescent="0.2">
      <c r="F694" s="307"/>
      <c r="G694" s="308"/>
      <c r="H694" s="308"/>
      <c r="I694" s="308"/>
      <c r="J694" s="308"/>
    </row>
    <row r="695" spans="6:10" x14ac:dyDescent="0.2">
      <c r="F695" s="307"/>
      <c r="G695" s="308"/>
      <c r="H695" s="308"/>
      <c r="I695" s="308"/>
      <c r="J695" s="308"/>
    </row>
    <row r="696" spans="6:10" x14ac:dyDescent="0.2">
      <c r="F696" s="307"/>
      <c r="G696" s="308"/>
      <c r="H696" s="308"/>
      <c r="I696" s="308"/>
      <c r="J696" s="308"/>
    </row>
    <row r="697" spans="6:10" x14ac:dyDescent="0.2">
      <c r="F697" s="307"/>
      <c r="G697" s="308"/>
      <c r="H697" s="308"/>
      <c r="I697" s="308"/>
      <c r="J697" s="308"/>
    </row>
    <row r="698" spans="6:10" x14ac:dyDescent="0.2">
      <c r="F698" s="307"/>
      <c r="G698" s="308"/>
      <c r="H698" s="308"/>
      <c r="I698" s="308"/>
      <c r="J698" s="308"/>
    </row>
    <row r="699" spans="6:10" x14ac:dyDescent="0.2">
      <c r="F699" s="307"/>
      <c r="G699" s="308"/>
      <c r="H699" s="308"/>
      <c r="I699" s="308"/>
      <c r="J699" s="308"/>
    </row>
    <row r="700" spans="6:10" x14ac:dyDescent="0.2">
      <c r="F700" s="307"/>
      <c r="G700" s="308"/>
      <c r="H700" s="308"/>
      <c r="I700" s="308"/>
      <c r="J700" s="308"/>
    </row>
    <row r="701" spans="6:10" x14ac:dyDescent="0.2">
      <c r="F701" s="307"/>
      <c r="G701" s="308"/>
      <c r="H701" s="308"/>
      <c r="I701" s="308"/>
      <c r="J701" s="308"/>
    </row>
    <row r="702" spans="6:10" x14ac:dyDescent="0.2">
      <c r="F702" s="307"/>
      <c r="G702" s="308"/>
      <c r="H702" s="308"/>
      <c r="I702" s="308"/>
      <c r="J702" s="308"/>
    </row>
    <row r="703" spans="6:10" x14ac:dyDescent="0.2">
      <c r="F703" s="307"/>
      <c r="G703" s="308"/>
      <c r="H703" s="308"/>
      <c r="I703" s="308"/>
      <c r="J703" s="308"/>
    </row>
    <row r="704" spans="6:10" x14ac:dyDescent="0.2">
      <c r="F704" s="307"/>
      <c r="G704" s="308"/>
      <c r="H704" s="308"/>
      <c r="I704" s="308"/>
      <c r="J704" s="308"/>
    </row>
    <row r="705" spans="6:10" x14ac:dyDescent="0.2">
      <c r="F705" s="307"/>
      <c r="G705" s="308"/>
      <c r="H705" s="308"/>
      <c r="I705" s="308"/>
      <c r="J705" s="308"/>
    </row>
    <row r="706" spans="6:10" x14ac:dyDescent="0.2">
      <c r="F706" s="307"/>
      <c r="G706" s="308"/>
      <c r="H706" s="308"/>
      <c r="I706" s="308"/>
      <c r="J706" s="308"/>
    </row>
    <row r="707" spans="6:10" x14ac:dyDescent="0.2">
      <c r="F707" s="307"/>
      <c r="G707" s="308"/>
      <c r="H707" s="308"/>
      <c r="I707" s="308"/>
      <c r="J707" s="308"/>
    </row>
    <row r="708" spans="6:10" x14ac:dyDescent="0.2">
      <c r="F708" s="307"/>
      <c r="G708" s="308"/>
      <c r="H708" s="308"/>
      <c r="I708" s="308"/>
      <c r="J708" s="308"/>
    </row>
    <row r="709" spans="6:10" x14ac:dyDescent="0.2">
      <c r="F709" s="307"/>
      <c r="G709" s="308"/>
      <c r="H709" s="308"/>
      <c r="I709" s="308"/>
      <c r="J709" s="308"/>
    </row>
    <row r="710" spans="6:10" x14ac:dyDescent="0.2">
      <c r="F710" s="307"/>
      <c r="G710" s="308"/>
      <c r="H710" s="308"/>
      <c r="I710" s="308"/>
      <c r="J710" s="308"/>
    </row>
    <row r="711" spans="6:10" x14ac:dyDescent="0.2">
      <c r="F711" s="307"/>
      <c r="G711" s="308"/>
      <c r="H711" s="308"/>
      <c r="I711" s="308"/>
      <c r="J711" s="308"/>
    </row>
    <row r="712" spans="6:10" x14ac:dyDescent="0.2">
      <c r="F712" s="307"/>
      <c r="G712" s="308"/>
      <c r="H712" s="308"/>
      <c r="I712" s="308"/>
      <c r="J712" s="308"/>
    </row>
    <row r="713" spans="6:10" x14ac:dyDescent="0.2">
      <c r="F713" s="307"/>
      <c r="G713" s="308"/>
      <c r="H713" s="308"/>
      <c r="I713" s="308"/>
      <c r="J713" s="308"/>
    </row>
    <row r="714" spans="6:10" x14ac:dyDescent="0.2">
      <c r="F714" s="307"/>
      <c r="G714" s="308"/>
      <c r="H714" s="308"/>
      <c r="I714" s="308"/>
      <c r="J714" s="308"/>
    </row>
    <row r="715" spans="6:10" x14ac:dyDescent="0.2">
      <c r="F715" s="307"/>
      <c r="G715" s="308"/>
      <c r="H715" s="308"/>
      <c r="I715" s="308"/>
      <c r="J715" s="308"/>
    </row>
    <row r="716" spans="6:10" x14ac:dyDescent="0.2">
      <c r="F716" s="307"/>
      <c r="G716" s="308"/>
      <c r="H716" s="308"/>
      <c r="I716" s="308"/>
      <c r="J716" s="308"/>
    </row>
    <row r="717" spans="6:10" x14ac:dyDescent="0.2">
      <c r="F717" s="307"/>
      <c r="G717" s="308"/>
      <c r="H717" s="308"/>
      <c r="I717" s="308"/>
      <c r="J717" s="308"/>
    </row>
    <row r="718" spans="6:10" x14ac:dyDescent="0.2">
      <c r="F718" s="307"/>
      <c r="G718" s="308"/>
      <c r="H718" s="308"/>
      <c r="I718" s="308"/>
      <c r="J718" s="308"/>
    </row>
    <row r="719" spans="6:10" x14ac:dyDescent="0.2">
      <c r="F719" s="307"/>
      <c r="G719" s="308"/>
      <c r="H719" s="308"/>
      <c r="I719" s="308"/>
      <c r="J719" s="308"/>
    </row>
    <row r="720" spans="6:10" x14ac:dyDescent="0.2">
      <c r="F720" s="307"/>
      <c r="G720" s="308"/>
      <c r="H720" s="308"/>
      <c r="I720" s="308"/>
      <c r="J720" s="308"/>
    </row>
    <row r="721" spans="6:10" x14ac:dyDescent="0.2">
      <c r="F721" s="307"/>
      <c r="G721" s="308"/>
      <c r="H721" s="308"/>
      <c r="I721" s="308"/>
      <c r="J721" s="308"/>
    </row>
    <row r="722" spans="6:10" x14ac:dyDescent="0.2">
      <c r="F722" s="307"/>
      <c r="G722" s="308"/>
      <c r="H722" s="308"/>
      <c r="I722" s="308"/>
      <c r="J722" s="308"/>
    </row>
    <row r="723" spans="6:10" x14ac:dyDescent="0.2">
      <c r="F723" s="307"/>
      <c r="G723" s="308"/>
      <c r="H723" s="308"/>
      <c r="I723" s="308"/>
      <c r="J723" s="308"/>
    </row>
    <row r="724" spans="6:10" x14ac:dyDescent="0.2">
      <c r="F724" s="307"/>
      <c r="G724" s="308"/>
      <c r="H724" s="308"/>
      <c r="I724" s="308"/>
      <c r="J724" s="308"/>
    </row>
    <row r="725" spans="6:10" x14ac:dyDescent="0.2">
      <c r="F725" s="307"/>
      <c r="G725" s="308"/>
      <c r="H725" s="308"/>
      <c r="I725" s="308"/>
      <c r="J725" s="308"/>
    </row>
    <row r="726" spans="6:10" x14ac:dyDescent="0.2">
      <c r="F726" s="307"/>
      <c r="G726" s="308"/>
      <c r="H726" s="308"/>
      <c r="I726" s="308"/>
      <c r="J726" s="308"/>
    </row>
    <row r="727" spans="6:10" x14ac:dyDescent="0.2">
      <c r="F727" s="307"/>
      <c r="G727" s="308"/>
      <c r="H727" s="308"/>
      <c r="I727" s="308"/>
      <c r="J727" s="308"/>
    </row>
    <row r="728" spans="6:10" x14ac:dyDescent="0.2">
      <c r="F728" s="307"/>
      <c r="G728" s="308"/>
      <c r="H728" s="308"/>
      <c r="I728" s="308"/>
      <c r="J728" s="308"/>
    </row>
    <row r="729" spans="6:10" x14ac:dyDescent="0.2">
      <c r="F729" s="307"/>
      <c r="G729" s="308"/>
      <c r="H729" s="308"/>
      <c r="I729" s="308"/>
      <c r="J729" s="308"/>
    </row>
    <row r="730" spans="6:10" x14ac:dyDescent="0.2">
      <c r="F730" s="307"/>
      <c r="G730" s="308"/>
      <c r="H730" s="308"/>
      <c r="I730" s="308"/>
      <c r="J730" s="308"/>
    </row>
    <row r="731" spans="6:10" x14ac:dyDescent="0.2">
      <c r="F731" s="307"/>
      <c r="G731" s="308"/>
      <c r="H731" s="308"/>
      <c r="I731" s="308"/>
      <c r="J731" s="308"/>
    </row>
    <row r="732" spans="6:10" x14ac:dyDescent="0.2">
      <c r="F732" s="307"/>
      <c r="G732" s="308"/>
      <c r="H732" s="308"/>
      <c r="I732" s="308"/>
      <c r="J732" s="308"/>
    </row>
    <row r="733" spans="6:10" x14ac:dyDescent="0.2">
      <c r="F733" s="307"/>
      <c r="G733" s="308"/>
      <c r="H733" s="308"/>
      <c r="I733" s="308"/>
      <c r="J733" s="308"/>
    </row>
    <row r="734" spans="6:10" x14ac:dyDescent="0.2">
      <c r="F734" s="307"/>
      <c r="G734" s="308"/>
      <c r="H734" s="308"/>
      <c r="I734" s="308"/>
      <c r="J734" s="308"/>
    </row>
    <row r="735" spans="6:10" x14ac:dyDescent="0.2">
      <c r="F735" s="307"/>
      <c r="G735" s="308"/>
      <c r="H735" s="308"/>
      <c r="I735" s="308"/>
      <c r="J735" s="308"/>
    </row>
    <row r="736" spans="6:10" x14ac:dyDescent="0.2">
      <c r="F736" s="307"/>
      <c r="G736" s="308"/>
      <c r="H736" s="308"/>
      <c r="I736" s="308"/>
      <c r="J736" s="308"/>
    </row>
    <row r="737" spans="6:10" x14ac:dyDescent="0.2">
      <c r="F737" s="307"/>
      <c r="G737" s="308"/>
      <c r="H737" s="308"/>
      <c r="I737" s="308"/>
      <c r="J737" s="308"/>
    </row>
    <row r="738" spans="6:10" x14ac:dyDescent="0.2">
      <c r="F738" s="307"/>
      <c r="G738" s="308"/>
      <c r="H738" s="308"/>
      <c r="I738" s="308"/>
      <c r="J738" s="308"/>
    </row>
    <row r="739" spans="6:10" x14ac:dyDescent="0.2">
      <c r="F739" s="307"/>
      <c r="G739" s="308"/>
      <c r="H739" s="308"/>
      <c r="I739" s="308"/>
      <c r="J739" s="308"/>
    </row>
    <row r="740" spans="6:10" x14ac:dyDescent="0.2">
      <c r="F740" s="307"/>
      <c r="G740" s="308"/>
      <c r="H740" s="308"/>
      <c r="I740" s="308"/>
      <c r="J740" s="308"/>
    </row>
    <row r="741" spans="6:10" x14ac:dyDescent="0.2">
      <c r="F741" s="307"/>
      <c r="G741" s="308"/>
      <c r="H741" s="308"/>
      <c r="I741" s="308"/>
      <c r="J741" s="308"/>
    </row>
    <row r="742" spans="6:10" x14ac:dyDescent="0.2">
      <c r="F742" s="307"/>
      <c r="G742" s="308"/>
      <c r="H742" s="308"/>
      <c r="I742" s="308"/>
      <c r="J742" s="308"/>
    </row>
    <row r="743" spans="6:10" x14ac:dyDescent="0.2">
      <c r="F743" s="307"/>
      <c r="G743" s="308"/>
      <c r="H743" s="308"/>
      <c r="I743" s="308"/>
      <c r="J743" s="308"/>
    </row>
    <row r="744" spans="6:10" x14ac:dyDescent="0.2">
      <c r="F744" s="307"/>
      <c r="G744" s="308"/>
      <c r="H744" s="308"/>
      <c r="I744" s="308"/>
      <c r="J744" s="308"/>
    </row>
    <row r="745" spans="6:10" x14ac:dyDescent="0.2">
      <c r="F745" s="307"/>
      <c r="G745" s="308"/>
      <c r="H745" s="308"/>
      <c r="I745" s="308"/>
      <c r="J745" s="308"/>
    </row>
    <row r="746" spans="6:10" x14ac:dyDescent="0.2">
      <c r="F746" s="307"/>
      <c r="G746" s="308"/>
      <c r="H746" s="308"/>
      <c r="I746" s="308"/>
      <c r="J746" s="308"/>
    </row>
    <row r="747" spans="6:10" x14ac:dyDescent="0.2">
      <c r="F747" s="307"/>
      <c r="G747" s="308"/>
      <c r="H747" s="308"/>
      <c r="I747" s="308"/>
      <c r="J747" s="308"/>
    </row>
    <row r="748" spans="6:10" x14ac:dyDescent="0.2">
      <c r="F748" s="307"/>
      <c r="G748" s="308"/>
      <c r="H748" s="308"/>
      <c r="I748" s="308"/>
      <c r="J748" s="308"/>
    </row>
    <row r="749" spans="6:10" x14ac:dyDescent="0.2">
      <c r="F749" s="307"/>
      <c r="G749" s="308"/>
      <c r="H749" s="308"/>
      <c r="I749" s="308"/>
      <c r="J749" s="308"/>
    </row>
    <row r="750" spans="6:10" x14ac:dyDescent="0.2">
      <c r="F750" s="307"/>
      <c r="G750" s="308"/>
      <c r="H750" s="308"/>
      <c r="I750" s="308"/>
      <c r="J750" s="308"/>
    </row>
    <row r="751" spans="6:10" x14ac:dyDescent="0.2">
      <c r="F751" s="307"/>
      <c r="G751" s="308"/>
      <c r="H751" s="308"/>
      <c r="I751" s="308"/>
      <c r="J751" s="308"/>
    </row>
    <row r="752" spans="6:10" x14ac:dyDescent="0.2">
      <c r="F752" s="307"/>
      <c r="G752" s="308"/>
      <c r="H752" s="308"/>
      <c r="I752" s="308"/>
      <c r="J752" s="308"/>
    </row>
    <row r="753" spans="6:10" x14ac:dyDescent="0.2">
      <c r="F753" s="307"/>
      <c r="G753" s="308"/>
      <c r="H753" s="308"/>
      <c r="I753" s="308"/>
      <c r="J753" s="308"/>
    </row>
    <row r="754" spans="6:10" x14ac:dyDescent="0.2">
      <c r="F754" s="307"/>
      <c r="G754" s="308"/>
      <c r="H754" s="308"/>
      <c r="I754" s="308"/>
      <c r="J754" s="308"/>
    </row>
    <row r="755" spans="6:10" x14ac:dyDescent="0.2">
      <c r="F755" s="307"/>
      <c r="G755" s="308"/>
      <c r="H755" s="308"/>
      <c r="I755" s="308"/>
      <c r="J755" s="308"/>
    </row>
    <row r="756" spans="6:10" x14ac:dyDescent="0.2">
      <c r="F756" s="307"/>
      <c r="G756" s="308"/>
      <c r="H756" s="308"/>
      <c r="I756" s="308"/>
      <c r="J756" s="308"/>
    </row>
    <row r="757" spans="6:10" x14ac:dyDescent="0.2">
      <c r="F757" s="307"/>
      <c r="G757" s="308"/>
      <c r="H757" s="308"/>
      <c r="I757" s="308"/>
      <c r="J757" s="308"/>
    </row>
    <row r="758" spans="6:10" x14ac:dyDescent="0.2">
      <c r="F758" s="307"/>
      <c r="G758" s="308"/>
      <c r="H758" s="308"/>
      <c r="I758" s="308"/>
      <c r="J758" s="308"/>
    </row>
    <row r="759" spans="6:10" x14ac:dyDescent="0.2">
      <c r="F759" s="307"/>
      <c r="G759" s="308"/>
      <c r="H759" s="308"/>
      <c r="I759" s="308"/>
      <c r="J759" s="308"/>
    </row>
    <row r="760" spans="6:10" x14ac:dyDescent="0.2">
      <c r="F760" s="307"/>
      <c r="G760" s="308"/>
      <c r="H760" s="308"/>
      <c r="I760" s="308"/>
      <c r="J760" s="308"/>
    </row>
    <row r="761" spans="6:10" x14ac:dyDescent="0.2">
      <c r="F761" s="307"/>
      <c r="G761" s="308"/>
      <c r="H761" s="308"/>
      <c r="I761" s="308"/>
      <c r="J761" s="308"/>
    </row>
    <row r="762" spans="6:10" x14ac:dyDescent="0.2">
      <c r="F762" s="307"/>
      <c r="G762" s="308"/>
      <c r="H762" s="308"/>
      <c r="I762" s="308"/>
      <c r="J762" s="308"/>
    </row>
    <row r="763" spans="6:10" x14ac:dyDescent="0.2">
      <c r="F763" s="307"/>
      <c r="G763" s="308"/>
      <c r="H763" s="308"/>
      <c r="I763" s="308"/>
      <c r="J763" s="308"/>
    </row>
    <row r="764" spans="6:10" x14ac:dyDescent="0.2">
      <c r="F764" s="307"/>
      <c r="G764" s="308"/>
      <c r="H764" s="308"/>
      <c r="I764" s="308"/>
      <c r="J764" s="308"/>
    </row>
    <row r="765" spans="6:10" x14ac:dyDescent="0.2">
      <c r="F765" s="307"/>
      <c r="G765" s="308"/>
      <c r="H765" s="308"/>
      <c r="I765" s="308"/>
      <c r="J765" s="308"/>
    </row>
    <row r="766" spans="6:10" x14ac:dyDescent="0.2">
      <c r="F766" s="307"/>
      <c r="G766" s="308"/>
      <c r="H766" s="308"/>
      <c r="I766" s="308"/>
      <c r="J766" s="308"/>
    </row>
    <row r="767" spans="6:10" x14ac:dyDescent="0.2">
      <c r="F767" s="307"/>
      <c r="G767" s="308"/>
      <c r="H767" s="308"/>
      <c r="I767" s="308"/>
      <c r="J767" s="308"/>
    </row>
    <row r="768" spans="6:10" x14ac:dyDescent="0.2">
      <c r="F768" s="307"/>
      <c r="G768" s="308"/>
      <c r="H768" s="308"/>
      <c r="I768" s="308"/>
      <c r="J768" s="308"/>
    </row>
    <row r="769" spans="6:10" x14ac:dyDescent="0.2">
      <c r="F769" s="307"/>
      <c r="G769" s="308"/>
      <c r="H769" s="308"/>
      <c r="I769" s="308"/>
      <c r="J769" s="308"/>
    </row>
    <row r="770" spans="6:10" x14ac:dyDescent="0.2">
      <c r="F770" s="307"/>
      <c r="G770" s="308"/>
      <c r="H770" s="308"/>
      <c r="I770" s="308"/>
      <c r="J770" s="308"/>
    </row>
    <row r="771" spans="6:10" x14ac:dyDescent="0.2">
      <c r="F771" s="307"/>
      <c r="G771" s="308"/>
      <c r="H771" s="308"/>
      <c r="I771" s="308"/>
      <c r="J771" s="308"/>
    </row>
    <row r="772" spans="6:10" x14ac:dyDescent="0.2">
      <c r="F772" s="307"/>
      <c r="G772" s="308"/>
      <c r="H772" s="308"/>
      <c r="I772" s="308"/>
      <c r="J772" s="308"/>
    </row>
    <row r="773" spans="6:10" x14ac:dyDescent="0.2">
      <c r="F773" s="307"/>
      <c r="G773" s="308"/>
      <c r="H773" s="308"/>
      <c r="I773" s="308"/>
      <c r="J773" s="308"/>
    </row>
    <row r="774" spans="6:10" x14ac:dyDescent="0.2">
      <c r="F774" s="307"/>
      <c r="G774" s="308"/>
      <c r="H774" s="308"/>
      <c r="I774" s="308"/>
      <c r="J774" s="308"/>
    </row>
    <row r="775" spans="6:10" x14ac:dyDescent="0.2">
      <c r="F775" s="307"/>
      <c r="G775" s="308"/>
      <c r="H775" s="308"/>
      <c r="I775" s="308"/>
      <c r="J775" s="308"/>
    </row>
    <row r="776" spans="6:10" x14ac:dyDescent="0.2">
      <c r="F776" s="307"/>
      <c r="G776" s="308"/>
      <c r="H776" s="308"/>
      <c r="I776" s="308"/>
      <c r="J776" s="308"/>
    </row>
    <row r="777" spans="6:10" x14ac:dyDescent="0.2">
      <c r="F777" s="307"/>
      <c r="G777" s="308"/>
      <c r="H777" s="308"/>
      <c r="I777" s="308"/>
      <c r="J777" s="308"/>
    </row>
    <row r="778" spans="6:10" x14ac:dyDescent="0.2">
      <c r="F778" s="307"/>
      <c r="G778" s="308"/>
      <c r="H778" s="308"/>
      <c r="I778" s="308"/>
      <c r="J778" s="308"/>
    </row>
    <row r="779" spans="6:10" x14ac:dyDescent="0.2">
      <c r="F779" s="307"/>
      <c r="G779" s="308"/>
      <c r="H779" s="308"/>
      <c r="I779" s="308"/>
      <c r="J779" s="308"/>
    </row>
    <row r="780" spans="6:10" x14ac:dyDescent="0.2">
      <c r="F780" s="307"/>
      <c r="G780" s="308"/>
      <c r="H780" s="308"/>
      <c r="I780" s="308"/>
      <c r="J780" s="308"/>
    </row>
    <row r="781" spans="6:10" x14ac:dyDescent="0.2">
      <c r="F781" s="307"/>
      <c r="G781" s="308"/>
      <c r="H781" s="308"/>
      <c r="I781" s="308"/>
      <c r="J781" s="308"/>
    </row>
    <row r="782" spans="6:10" x14ac:dyDescent="0.2">
      <c r="F782" s="307"/>
      <c r="G782" s="308"/>
      <c r="H782" s="308"/>
      <c r="I782" s="308"/>
      <c r="J782" s="308"/>
    </row>
    <row r="783" spans="6:10" x14ac:dyDescent="0.2">
      <c r="F783" s="307"/>
      <c r="G783" s="308"/>
      <c r="H783" s="308"/>
      <c r="I783" s="308"/>
      <c r="J783" s="308"/>
    </row>
    <row r="784" spans="6:10" x14ac:dyDescent="0.2">
      <c r="F784" s="307"/>
      <c r="G784" s="308"/>
      <c r="H784" s="308"/>
      <c r="I784" s="308"/>
      <c r="J784" s="308"/>
    </row>
    <row r="785" spans="6:10" x14ac:dyDescent="0.2">
      <c r="F785" s="307"/>
      <c r="G785" s="308"/>
      <c r="H785" s="308"/>
      <c r="I785" s="308"/>
      <c r="J785" s="308"/>
    </row>
    <row r="786" spans="6:10" x14ac:dyDescent="0.2">
      <c r="F786" s="307"/>
      <c r="G786" s="308"/>
      <c r="H786" s="308"/>
      <c r="I786" s="308"/>
      <c r="J786" s="308"/>
    </row>
    <row r="787" spans="6:10" x14ac:dyDescent="0.2">
      <c r="F787" s="307"/>
      <c r="G787" s="308"/>
      <c r="H787" s="308"/>
      <c r="I787" s="308"/>
      <c r="J787" s="308"/>
    </row>
    <row r="788" spans="6:10" x14ac:dyDescent="0.2">
      <c r="F788" s="307"/>
      <c r="G788" s="308"/>
      <c r="H788" s="308"/>
      <c r="I788" s="308"/>
      <c r="J788" s="308"/>
    </row>
    <row r="789" spans="6:10" x14ac:dyDescent="0.2">
      <c r="F789" s="307"/>
      <c r="G789" s="308"/>
      <c r="H789" s="308"/>
      <c r="I789" s="308"/>
      <c r="J789" s="308"/>
    </row>
    <row r="790" spans="6:10" x14ac:dyDescent="0.2">
      <c r="F790" s="307"/>
      <c r="G790" s="308"/>
      <c r="H790" s="308"/>
      <c r="I790" s="308"/>
      <c r="J790" s="308"/>
    </row>
    <row r="791" spans="6:10" x14ac:dyDescent="0.2">
      <c r="F791" s="307"/>
      <c r="G791" s="308"/>
      <c r="H791" s="308"/>
      <c r="I791" s="308"/>
      <c r="J791" s="308"/>
    </row>
    <row r="792" spans="6:10" x14ac:dyDescent="0.2">
      <c r="F792" s="307"/>
      <c r="G792" s="308"/>
      <c r="H792" s="308"/>
      <c r="I792" s="308"/>
      <c r="J792" s="308"/>
    </row>
    <row r="793" spans="6:10" x14ac:dyDescent="0.2">
      <c r="F793" s="307"/>
      <c r="G793" s="308"/>
      <c r="H793" s="308"/>
      <c r="I793" s="308"/>
      <c r="J793" s="308"/>
    </row>
    <row r="794" spans="6:10" x14ac:dyDescent="0.2">
      <c r="F794" s="307"/>
      <c r="G794" s="308"/>
      <c r="H794" s="308"/>
      <c r="I794" s="308"/>
      <c r="J794" s="308"/>
    </row>
    <row r="795" spans="6:10" x14ac:dyDescent="0.2">
      <c r="F795" s="307"/>
      <c r="G795" s="308"/>
      <c r="H795" s="308"/>
      <c r="I795" s="308"/>
      <c r="J795" s="308"/>
    </row>
    <row r="796" spans="6:10" x14ac:dyDescent="0.2">
      <c r="F796" s="307"/>
      <c r="G796" s="308"/>
      <c r="H796" s="308"/>
      <c r="I796" s="308"/>
      <c r="J796" s="308"/>
    </row>
    <row r="797" spans="6:10" x14ac:dyDescent="0.2">
      <c r="F797" s="307"/>
      <c r="G797" s="308"/>
      <c r="H797" s="308"/>
      <c r="I797" s="308"/>
      <c r="J797" s="308"/>
    </row>
    <row r="798" spans="6:10" x14ac:dyDescent="0.2">
      <c r="F798" s="307"/>
      <c r="G798" s="308"/>
      <c r="H798" s="308"/>
      <c r="I798" s="308"/>
      <c r="J798" s="308"/>
    </row>
    <row r="799" spans="6:10" x14ac:dyDescent="0.2">
      <c r="F799" s="307"/>
      <c r="G799" s="308"/>
      <c r="H799" s="308"/>
      <c r="I799" s="308"/>
      <c r="J799" s="308"/>
    </row>
    <row r="800" spans="6:10" x14ac:dyDescent="0.2">
      <c r="F800" s="307"/>
      <c r="G800" s="308"/>
      <c r="H800" s="308"/>
      <c r="I800" s="308"/>
      <c r="J800" s="308"/>
    </row>
    <row r="801" spans="6:10" x14ac:dyDescent="0.2">
      <c r="F801" s="307"/>
      <c r="G801" s="308"/>
      <c r="H801" s="308"/>
      <c r="I801" s="308"/>
      <c r="J801" s="308"/>
    </row>
    <row r="802" spans="6:10" x14ac:dyDescent="0.2">
      <c r="F802" s="307"/>
      <c r="G802" s="308"/>
      <c r="H802" s="308"/>
      <c r="I802" s="308"/>
      <c r="J802" s="308"/>
    </row>
    <row r="803" spans="6:10" x14ac:dyDescent="0.2">
      <c r="F803" s="307"/>
      <c r="G803" s="308"/>
      <c r="H803" s="308"/>
      <c r="I803" s="308"/>
      <c r="J803" s="308"/>
    </row>
    <row r="804" spans="6:10" x14ac:dyDescent="0.2">
      <c r="F804" s="307"/>
      <c r="G804" s="308"/>
      <c r="H804" s="308"/>
      <c r="I804" s="308"/>
      <c r="J804" s="308"/>
    </row>
    <row r="805" spans="6:10" x14ac:dyDescent="0.2">
      <c r="F805" s="307"/>
      <c r="G805" s="308"/>
      <c r="H805" s="308"/>
      <c r="I805" s="308"/>
      <c r="J805" s="308"/>
    </row>
    <row r="806" spans="6:10" x14ac:dyDescent="0.2">
      <c r="F806" s="307"/>
      <c r="G806" s="308"/>
      <c r="H806" s="308"/>
      <c r="I806" s="308"/>
      <c r="J806" s="308"/>
    </row>
    <row r="807" spans="6:10" x14ac:dyDescent="0.2">
      <c r="F807" s="307"/>
      <c r="G807" s="308"/>
      <c r="H807" s="308"/>
      <c r="I807" s="308"/>
      <c r="J807" s="308"/>
    </row>
    <row r="808" spans="6:10" x14ac:dyDescent="0.2">
      <c r="F808" s="307"/>
      <c r="G808" s="308"/>
      <c r="H808" s="308"/>
      <c r="I808" s="308"/>
      <c r="J808" s="308"/>
    </row>
    <row r="809" spans="6:10" x14ac:dyDescent="0.2">
      <c r="F809" s="307"/>
      <c r="G809" s="308"/>
      <c r="H809" s="308"/>
      <c r="I809" s="308"/>
      <c r="J809" s="308"/>
    </row>
    <row r="810" spans="6:10" x14ac:dyDescent="0.2">
      <c r="F810" s="307"/>
      <c r="G810" s="308"/>
      <c r="H810" s="308"/>
      <c r="I810" s="308"/>
      <c r="J810" s="308"/>
    </row>
    <row r="811" spans="6:10" x14ac:dyDescent="0.2">
      <c r="F811" s="307"/>
      <c r="G811" s="308"/>
      <c r="H811" s="308"/>
      <c r="I811" s="308"/>
      <c r="J811" s="308"/>
    </row>
    <row r="812" spans="6:10" x14ac:dyDescent="0.2">
      <c r="F812" s="307"/>
      <c r="G812" s="308"/>
      <c r="H812" s="308"/>
      <c r="I812" s="308"/>
      <c r="J812" s="308"/>
    </row>
    <row r="813" spans="6:10" x14ac:dyDescent="0.2">
      <c r="F813" s="307"/>
      <c r="G813" s="308"/>
      <c r="H813" s="308"/>
      <c r="I813" s="308"/>
      <c r="J813" s="308"/>
    </row>
    <row r="814" spans="6:10" x14ac:dyDescent="0.2">
      <c r="F814" s="307"/>
      <c r="G814" s="308"/>
      <c r="H814" s="308"/>
      <c r="I814" s="308"/>
      <c r="J814" s="308"/>
    </row>
    <row r="815" spans="6:10" x14ac:dyDescent="0.2">
      <c r="F815" s="307"/>
      <c r="G815" s="308"/>
      <c r="H815" s="308"/>
      <c r="I815" s="308"/>
      <c r="J815" s="308"/>
    </row>
    <row r="816" spans="6:10" x14ac:dyDescent="0.2">
      <c r="F816" s="307"/>
      <c r="G816" s="308"/>
      <c r="H816" s="308"/>
      <c r="I816" s="308"/>
      <c r="J816" s="308"/>
    </row>
    <row r="817" spans="6:10" x14ac:dyDescent="0.2">
      <c r="F817" s="307"/>
      <c r="G817" s="308"/>
      <c r="H817" s="308"/>
      <c r="I817" s="308"/>
      <c r="J817" s="308"/>
    </row>
    <row r="818" spans="6:10" x14ac:dyDescent="0.2">
      <c r="F818" s="307"/>
      <c r="G818" s="308"/>
      <c r="H818" s="308"/>
      <c r="I818" s="308"/>
      <c r="J818" s="308"/>
    </row>
    <row r="819" spans="6:10" x14ac:dyDescent="0.2">
      <c r="F819" s="307"/>
      <c r="G819" s="308"/>
      <c r="H819" s="308"/>
      <c r="I819" s="308"/>
      <c r="J819" s="308"/>
    </row>
    <row r="820" spans="6:10" x14ac:dyDescent="0.2">
      <c r="F820" s="307"/>
      <c r="G820" s="308"/>
      <c r="H820" s="308"/>
      <c r="I820" s="308"/>
      <c r="J820" s="308"/>
    </row>
    <row r="821" spans="6:10" x14ac:dyDescent="0.2">
      <c r="F821" s="307"/>
      <c r="G821" s="308"/>
      <c r="H821" s="308"/>
      <c r="I821" s="308"/>
      <c r="J821" s="308"/>
    </row>
    <row r="822" spans="6:10" x14ac:dyDescent="0.2">
      <c r="F822" s="307"/>
      <c r="G822" s="308"/>
      <c r="H822" s="308"/>
      <c r="I822" s="308"/>
      <c r="J822" s="308"/>
    </row>
    <row r="823" spans="6:10" x14ac:dyDescent="0.2">
      <c r="F823" s="307"/>
      <c r="G823" s="308"/>
      <c r="H823" s="308"/>
      <c r="I823" s="308"/>
      <c r="J823" s="308"/>
    </row>
    <row r="824" spans="6:10" x14ac:dyDescent="0.2">
      <c r="F824" s="307"/>
      <c r="G824" s="308"/>
      <c r="H824" s="308"/>
      <c r="I824" s="308"/>
      <c r="J824" s="308"/>
    </row>
    <row r="825" spans="6:10" x14ac:dyDescent="0.2">
      <c r="F825" s="307"/>
      <c r="G825" s="308"/>
      <c r="H825" s="308"/>
      <c r="I825" s="308"/>
      <c r="J825" s="308"/>
    </row>
    <row r="826" spans="6:10" x14ac:dyDescent="0.2">
      <c r="F826" s="307"/>
      <c r="G826" s="308"/>
      <c r="H826" s="308"/>
      <c r="I826" s="308"/>
      <c r="J826" s="308"/>
    </row>
    <row r="827" spans="6:10" x14ac:dyDescent="0.2">
      <c r="F827" s="307"/>
      <c r="G827" s="308"/>
      <c r="H827" s="308"/>
      <c r="I827" s="308"/>
      <c r="J827" s="308"/>
    </row>
    <row r="828" spans="6:10" x14ac:dyDescent="0.2">
      <c r="F828" s="307"/>
      <c r="G828" s="308"/>
      <c r="H828" s="308"/>
      <c r="I828" s="308"/>
      <c r="J828" s="308"/>
    </row>
    <row r="829" spans="6:10" x14ac:dyDescent="0.2">
      <c r="F829" s="307"/>
      <c r="G829" s="308"/>
      <c r="H829" s="308"/>
      <c r="I829" s="308"/>
      <c r="J829" s="308"/>
    </row>
    <row r="830" spans="6:10" x14ac:dyDescent="0.2">
      <c r="F830" s="307"/>
      <c r="G830" s="308"/>
      <c r="H830" s="308"/>
      <c r="I830" s="308"/>
      <c r="J830" s="308"/>
    </row>
    <row r="831" spans="6:10" x14ac:dyDescent="0.2">
      <c r="F831" s="307"/>
      <c r="G831" s="308"/>
      <c r="H831" s="308"/>
      <c r="I831" s="308"/>
      <c r="J831" s="308"/>
    </row>
    <row r="832" spans="6:10" x14ac:dyDescent="0.2">
      <c r="F832" s="307"/>
      <c r="G832" s="308"/>
      <c r="H832" s="308"/>
      <c r="I832" s="308"/>
      <c r="J832" s="308"/>
    </row>
    <row r="833" spans="6:10" x14ac:dyDescent="0.2">
      <c r="F833" s="307"/>
      <c r="G833" s="308"/>
      <c r="H833" s="308"/>
      <c r="I833" s="308"/>
      <c r="J833" s="308"/>
    </row>
    <row r="834" spans="6:10" x14ac:dyDescent="0.2">
      <c r="F834" s="307"/>
      <c r="G834" s="308"/>
      <c r="H834" s="308"/>
      <c r="I834" s="308"/>
      <c r="J834" s="308"/>
    </row>
    <row r="835" spans="6:10" x14ac:dyDescent="0.2">
      <c r="F835" s="307"/>
      <c r="G835" s="308"/>
      <c r="H835" s="308"/>
      <c r="I835" s="308"/>
      <c r="J835" s="308"/>
    </row>
    <row r="836" spans="6:10" x14ac:dyDescent="0.2">
      <c r="F836" s="307"/>
      <c r="G836" s="308"/>
      <c r="H836" s="308"/>
      <c r="I836" s="308"/>
      <c r="J836" s="308"/>
    </row>
    <row r="837" spans="6:10" x14ac:dyDescent="0.2">
      <c r="F837" s="307"/>
      <c r="G837" s="308"/>
      <c r="H837" s="308"/>
      <c r="I837" s="308"/>
      <c r="J837" s="308"/>
    </row>
    <row r="838" spans="6:10" x14ac:dyDescent="0.2">
      <c r="F838" s="307"/>
      <c r="G838" s="308"/>
      <c r="H838" s="308"/>
      <c r="I838" s="308"/>
      <c r="J838" s="308"/>
    </row>
    <row r="839" spans="6:10" x14ac:dyDescent="0.2">
      <c r="F839" s="307"/>
      <c r="G839" s="308"/>
      <c r="H839" s="308"/>
      <c r="I839" s="308"/>
      <c r="J839" s="308"/>
    </row>
    <row r="840" spans="6:10" x14ac:dyDescent="0.2">
      <c r="F840" s="307"/>
      <c r="G840" s="308"/>
      <c r="H840" s="308"/>
      <c r="I840" s="308"/>
      <c r="J840" s="308"/>
    </row>
    <row r="841" spans="6:10" x14ac:dyDescent="0.2">
      <c r="F841" s="307"/>
      <c r="G841" s="308"/>
      <c r="H841" s="308"/>
      <c r="I841" s="308"/>
      <c r="J841" s="308"/>
    </row>
    <row r="842" spans="6:10" x14ac:dyDescent="0.2">
      <c r="F842" s="307"/>
      <c r="G842" s="308"/>
      <c r="H842" s="308"/>
      <c r="I842" s="308"/>
      <c r="J842" s="308"/>
    </row>
    <row r="843" spans="6:10" x14ac:dyDescent="0.2">
      <c r="F843" s="307"/>
      <c r="G843" s="308"/>
      <c r="H843" s="308"/>
      <c r="I843" s="308"/>
      <c r="J843" s="308"/>
    </row>
    <row r="844" spans="6:10" x14ac:dyDescent="0.2">
      <c r="F844" s="307"/>
      <c r="G844" s="308"/>
      <c r="H844" s="308"/>
      <c r="I844" s="308"/>
      <c r="J844" s="308"/>
    </row>
    <row r="845" spans="6:10" x14ac:dyDescent="0.2">
      <c r="F845" s="307"/>
      <c r="G845" s="308"/>
      <c r="H845" s="308"/>
      <c r="I845" s="308"/>
      <c r="J845" s="308"/>
    </row>
    <row r="846" spans="6:10" x14ac:dyDescent="0.2">
      <c r="F846" s="307"/>
      <c r="G846" s="308"/>
      <c r="H846" s="308"/>
      <c r="I846" s="308"/>
      <c r="J846" s="308"/>
    </row>
    <row r="847" spans="6:10" x14ac:dyDescent="0.2">
      <c r="F847" s="307"/>
      <c r="G847" s="308"/>
      <c r="H847" s="308"/>
      <c r="I847" s="308"/>
      <c r="J847" s="308"/>
    </row>
    <row r="848" spans="6:10" x14ac:dyDescent="0.2">
      <c r="F848" s="307"/>
      <c r="G848" s="308"/>
      <c r="H848" s="308"/>
      <c r="I848" s="308"/>
      <c r="J848" s="308"/>
    </row>
    <row r="849" spans="6:10" x14ac:dyDescent="0.2">
      <c r="F849" s="307"/>
      <c r="G849" s="308"/>
      <c r="H849" s="308"/>
      <c r="I849" s="308"/>
      <c r="J849" s="308"/>
    </row>
    <row r="850" spans="6:10" x14ac:dyDescent="0.2">
      <c r="F850" s="307"/>
      <c r="G850" s="308"/>
      <c r="H850" s="308"/>
      <c r="I850" s="308"/>
      <c r="J850" s="308"/>
    </row>
    <row r="851" spans="6:10" x14ac:dyDescent="0.2">
      <c r="F851" s="307"/>
      <c r="G851" s="308"/>
      <c r="H851" s="308"/>
      <c r="I851" s="308"/>
      <c r="J851" s="308"/>
    </row>
    <row r="852" spans="6:10" x14ac:dyDescent="0.2">
      <c r="F852" s="307"/>
      <c r="G852" s="308"/>
      <c r="H852" s="308"/>
      <c r="I852" s="308"/>
      <c r="J852" s="308"/>
    </row>
    <row r="853" spans="6:10" x14ac:dyDescent="0.2">
      <c r="F853" s="307"/>
      <c r="G853" s="308"/>
      <c r="H853" s="308"/>
      <c r="I853" s="308"/>
      <c r="J853" s="308"/>
    </row>
    <row r="854" spans="6:10" x14ac:dyDescent="0.2">
      <c r="F854" s="307"/>
      <c r="G854" s="308"/>
      <c r="H854" s="308"/>
      <c r="I854" s="308"/>
      <c r="J854" s="308"/>
    </row>
    <row r="855" spans="6:10" x14ac:dyDescent="0.2">
      <c r="F855" s="307"/>
      <c r="G855" s="308"/>
      <c r="H855" s="308"/>
      <c r="I855" s="308"/>
      <c r="J855" s="308"/>
    </row>
    <row r="856" spans="6:10" x14ac:dyDescent="0.2">
      <c r="F856" s="307"/>
      <c r="G856" s="308"/>
      <c r="H856" s="308"/>
      <c r="I856" s="308"/>
      <c r="J856" s="308"/>
    </row>
    <row r="857" spans="6:10" x14ac:dyDescent="0.2">
      <c r="F857" s="307"/>
      <c r="G857" s="308"/>
      <c r="H857" s="308"/>
      <c r="I857" s="308"/>
      <c r="J857" s="308"/>
    </row>
    <row r="858" spans="6:10" x14ac:dyDescent="0.2">
      <c r="F858" s="307"/>
      <c r="G858" s="308"/>
      <c r="H858" s="308"/>
      <c r="I858" s="308"/>
      <c r="J858" s="308"/>
    </row>
    <row r="859" spans="6:10" x14ac:dyDescent="0.2">
      <c r="F859" s="307"/>
      <c r="G859" s="308"/>
      <c r="H859" s="308"/>
      <c r="I859" s="308"/>
      <c r="J859" s="308"/>
    </row>
    <row r="860" spans="6:10" x14ac:dyDescent="0.2">
      <c r="F860" s="307"/>
      <c r="G860" s="308"/>
      <c r="H860" s="308"/>
      <c r="I860" s="308"/>
      <c r="J860" s="308"/>
    </row>
    <row r="861" spans="6:10" x14ac:dyDescent="0.2">
      <c r="F861" s="307"/>
      <c r="G861" s="308"/>
      <c r="H861" s="308"/>
      <c r="I861" s="308"/>
      <c r="J861" s="308"/>
    </row>
    <row r="862" spans="6:10" x14ac:dyDescent="0.2">
      <c r="F862" s="307"/>
      <c r="G862" s="308"/>
      <c r="H862" s="308"/>
      <c r="I862" s="308"/>
      <c r="J862" s="308"/>
    </row>
    <row r="863" spans="6:10" x14ac:dyDescent="0.2">
      <c r="F863" s="307"/>
      <c r="G863" s="308"/>
      <c r="H863" s="308"/>
      <c r="I863" s="308"/>
      <c r="J863" s="308"/>
    </row>
    <row r="864" spans="6:10" x14ac:dyDescent="0.2">
      <c r="F864" s="307"/>
      <c r="G864" s="308"/>
      <c r="H864" s="308"/>
      <c r="I864" s="308"/>
      <c r="J864" s="308"/>
    </row>
    <row r="865" spans="6:10" x14ac:dyDescent="0.2">
      <c r="F865" s="307"/>
      <c r="G865" s="308"/>
      <c r="H865" s="308"/>
      <c r="I865" s="308"/>
      <c r="J865" s="308"/>
    </row>
    <row r="866" spans="6:10" x14ac:dyDescent="0.2">
      <c r="F866" s="307"/>
      <c r="G866" s="308"/>
      <c r="H866" s="308"/>
      <c r="I866" s="308"/>
      <c r="J866" s="308"/>
    </row>
    <row r="867" spans="6:10" x14ac:dyDescent="0.2">
      <c r="F867" s="307"/>
      <c r="G867" s="308"/>
      <c r="H867" s="308"/>
      <c r="I867" s="308"/>
      <c r="J867" s="308"/>
    </row>
    <row r="868" spans="6:10" x14ac:dyDescent="0.2">
      <c r="F868" s="307"/>
      <c r="G868" s="308"/>
      <c r="H868" s="308"/>
      <c r="I868" s="308"/>
      <c r="J868" s="308"/>
    </row>
    <row r="869" spans="6:10" x14ac:dyDescent="0.2">
      <c r="F869" s="307"/>
      <c r="G869" s="308"/>
      <c r="H869" s="308"/>
      <c r="I869" s="308"/>
      <c r="J869" s="308"/>
    </row>
    <row r="870" spans="6:10" x14ac:dyDescent="0.2">
      <c r="F870" s="307"/>
      <c r="G870" s="308"/>
      <c r="H870" s="308"/>
      <c r="I870" s="308"/>
      <c r="J870" s="308"/>
    </row>
    <row r="871" spans="6:10" x14ac:dyDescent="0.2">
      <c r="F871" s="307"/>
      <c r="G871" s="308"/>
      <c r="H871" s="308"/>
      <c r="I871" s="308"/>
      <c r="J871" s="308"/>
    </row>
    <row r="872" spans="6:10" x14ac:dyDescent="0.2">
      <c r="F872" s="307"/>
      <c r="G872" s="308"/>
      <c r="H872" s="308"/>
      <c r="I872" s="308"/>
      <c r="J872" s="308"/>
    </row>
    <row r="873" spans="6:10" x14ac:dyDescent="0.2">
      <c r="F873" s="307"/>
      <c r="G873" s="308"/>
      <c r="H873" s="308"/>
      <c r="I873" s="308"/>
      <c r="J873" s="308"/>
    </row>
    <row r="874" spans="6:10" x14ac:dyDescent="0.2">
      <c r="F874" s="307"/>
      <c r="G874" s="308"/>
      <c r="H874" s="308"/>
      <c r="I874" s="308"/>
      <c r="J874" s="308"/>
    </row>
    <row r="875" spans="6:10" x14ac:dyDescent="0.2">
      <c r="F875" s="307"/>
      <c r="G875" s="308"/>
      <c r="H875" s="308"/>
      <c r="I875" s="308"/>
      <c r="J875" s="308"/>
    </row>
    <row r="876" spans="6:10" x14ac:dyDescent="0.2">
      <c r="F876" s="307"/>
      <c r="G876" s="308"/>
      <c r="H876" s="308"/>
      <c r="I876" s="308"/>
      <c r="J876" s="308"/>
    </row>
    <row r="877" spans="6:10" x14ac:dyDescent="0.2">
      <c r="F877" s="307"/>
      <c r="G877" s="308"/>
      <c r="H877" s="308"/>
      <c r="I877" s="308"/>
      <c r="J877" s="308"/>
    </row>
    <row r="878" spans="6:10" x14ac:dyDescent="0.2">
      <c r="F878" s="307"/>
      <c r="G878" s="308"/>
      <c r="H878" s="308"/>
      <c r="I878" s="308"/>
      <c r="J878" s="308"/>
    </row>
    <row r="879" spans="6:10" x14ac:dyDescent="0.2">
      <c r="F879" s="307"/>
      <c r="G879" s="308"/>
      <c r="H879" s="308"/>
      <c r="I879" s="308"/>
      <c r="J879" s="308"/>
    </row>
    <row r="880" spans="6:10" x14ac:dyDescent="0.2">
      <c r="F880" s="307"/>
      <c r="G880" s="308"/>
      <c r="H880" s="308"/>
      <c r="I880" s="308"/>
      <c r="J880" s="308"/>
    </row>
    <row r="881" spans="6:10" x14ac:dyDescent="0.2">
      <c r="F881" s="307"/>
      <c r="G881" s="308"/>
      <c r="H881" s="308"/>
      <c r="I881" s="308"/>
      <c r="J881" s="308"/>
    </row>
    <row r="882" spans="6:10" x14ac:dyDescent="0.2">
      <c r="F882" s="307"/>
      <c r="G882" s="308"/>
      <c r="H882" s="308"/>
      <c r="I882" s="308"/>
      <c r="J882" s="308"/>
    </row>
  </sheetData>
  <mergeCells count="3">
    <mergeCell ref="B1:E1"/>
    <mergeCell ref="B2:E2"/>
    <mergeCell ref="B4:E4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pane ySplit="6" topLeftCell="A7" activePane="bottomLeft" state="frozen"/>
      <selection pane="bottomLeft" activeCell="B1" sqref="B1:D1"/>
    </sheetView>
  </sheetViews>
  <sheetFormatPr baseColWidth="10" defaultColWidth="11.375" defaultRowHeight="11.8" x14ac:dyDescent="0.2"/>
  <cols>
    <col min="1" max="1" width="11.25" style="17" customWidth="1"/>
    <col min="2" max="2" width="80.875" style="19" bestFit="1" customWidth="1"/>
    <col min="3" max="3" width="19" style="45" customWidth="1"/>
    <col min="4" max="4" width="5.875" style="17" customWidth="1"/>
    <col min="5" max="16384" width="11.375" style="19"/>
  </cols>
  <sheetData>
    <row r="1" spans="1:4" x14ac:dyDescent="0.2">
      <c r="B1" s="429" t="s">
        <v>2257</v>
      </c>
      <c r="C1" s="429"/>
      <c r="D1" s="429"/>
    </row>
    <row r="2" spans="1:4" x14ac:dyDescent="0.2">
      <c r="B2" s="429" t="s">
        <v>2240</v>
      </c>
      <c r="C2" s="429"/>
      <c r="D2" s="429"/>
    </row>
    <row r="3" spans="1:4" x14ac:dyDescent="0.2">
      <c r="B3" s="429" t="s">
        <v>1657</v>
      </c>
      <c r="C3" s="429"/>
      <c r="D3" s="429"/>
    </row>
    <row r="4" spans="1:4" x14ac:dyDescent="0.2">
      <c r="B4" s="18"/>
      <c r="C4" s="18"/>
      <c r="D4" s="18"/>
    </row>
    <row r="5" spans="1:4" x14ac:dyDescent="0.2">
      <c r="B5" s="430" t="s">
        <v>44</v>
      </c>
      <c r="C5" s="430"/>
      <c r="D5" s="430"/>
    </row>
    <row r="6" spans="1:4" ht="20.95" customHeight="1" x14ac:dyDescent="0.2">
      <c r="A6" s="20" t="s">
        <v>1760</v>
      </c>
      <c r="B6" s="20" t="s">
        <v>39</v>
      </c>
      <c r="C6" s="20" t="s">
        <v>43</v>
      </c>
      <c r="D6" s="20" t="s">
        <v>52</v>
      </c>
    </row>
    <row r="7" spans="1:4" x14ac:dyDescent="0.2">
      <c r="A7" s="68"/>
      <c r="B7" s="69"/>
      <c r="C7" s="70"/>
      <c r="D7" s="73"/>
    </row>
    <row r="8" spans="1:4" s="308" customFormat="1" x14ac:dyDescent="0.2">
      <c r="A8" s="68" t="s">
        <v>2231</v>
      </c>
      <c r="B8" s="90" t="s">
        <v>2232</v>
      </c>
      <c r="C8" s="70"/>
      <c r="D8" s="73"/>
    </row>
    <row r="9" spans="1:4" s="308" customFormat="1" x14ac:dyDescent="0.2">
      <c r="A9" s="68" t="s">
        <v>2233</v>
      </c>
      <c r="B9" s="90" t="s">
        <v>2234</v>
      </c>
      <c r="C9" s="70"/>
      <c r="D9" s="73"/>
    </row>
    <row r="10" spans="1:4" s="308" customFormat="1" x14ac:dyDescent="0.2">
      <c r="A10" s="68" t="s">
        <v>2235</v>
      </c>
      <c r="B10" s="90" t="s">
        <v>2234</v>
      </c>
      <c r="C10" s="70"/>
      <c r="D10" s="73"/>
    </row>
    <row r="11" spans="1:4" s="308" customFormat="1" x14ac:dyDescent="0.2">
      <c r="A11" s="68" t="s">
        <v>2236</v>
      </c>
      <c r="B11" s="90" t="s">
        <v>2237</v>
      </c>
      <c r="C11" s="70"/>
      <c r="D11" s="73"/>
    </row>
    <row r="12" spans="1:4" x14ac:dyDescent="0.2">
      <c r="A12" s="68" t="s">
        <v>1658</v>
      </c>
      <c r="B12" s="86" t="s">
        <v>1659</v>
      </c>
      <c r="C12" s="386">
        <f>+PE!D559</f>
        <v>85039059</v>
      </c>
      <c r="D12" s="39">
        <v>100</v>
      </c>
    </row>
    <row r="13" spans="1:4" x14ac:dyDescent="0.2">
      <c r="A13" s="68" t="s">
        <v>2238</v>
      </c>
      <c r="B13" s="90" t="s">
        <v>2239</v>
      </c>
      <c r="C13" s="73"/>
      <c r="D13" s="73"/>
    </row>
    <row r="14" spans="1:4" x14ac:dyDescent="0.2">
      <c r="A14" s="35"/>
      <c r="B14" s="388" t="s">
        <v>2127</v>
      </c>
      <c r="C14" s="387">
        <f>+C12</f>
        <v>85039059</v>
      </c>
      <c r="D14" s="39">
        <v>100</v>
      </c>
    </row>
    <row r="15" spans="1:4" x14ac:dyDescent="0.2">
      <c r="B15" s="40"/>
      <c r="C15" s="42"/>
    </row>
    <row r="16" spans="1:4" x14ac:dyDescent="0.2">
      <c r="B16" s="40"/>
      <c r="C16" s="42"/>
    </row>
    <row r="17" spans="2:6" x14ac:dyDescent="0.2">
      <c r="B17" s="43" t="s">
        <v>46</v>
      </c>
      <c r="C17" s="43"/>
    </row>
    <row r="18" spans="2:6" x14ac:dyDescent="0.2">
      <c r="B18" s="40"/>
      <c r="C18" s="42"/>
    </row>
    <row r="19" spans="2:6" x14ac:dyDescent="0.2">
      <c r="B19" s="43" t="s">
        <v>47</v>
      </c>
      <c r="C19" s="43"/>
    </row>
    <row r="20" spans="2:6" x14ac:dyDescent="0.2">
      <c r="B20" s="44" t="s">
        <v>48</v>
      </c>
      <c r="C20" s="44"/>
    </row>
    <row r="21" spans="2:6" s="17" customFormat="1" x14ac:dyDescent="0.2">
      <c r="B21" s="40"/>
      <c r="C21" s="42"/>
      <c r="E21" s="19"/>
      <c r="F21" s="19"/>
    </row>
    <row r="22" spans="2:6" s="17" customFormat="1" x14ac:dyDescent="0.2">
      <c r="B22" s="40"/>
      <c r="C22" s="42"/>
      <c r="E22" s="19"/>
      <c r="F22" s="19"/>
    </row>
    <row r="23" spans="2:6" s="17" customFormat="1" x14ac:dyDescent="0.2">
      <c r="B23" s="43" t="s">
        <v>50</v>
      </c>
      <c r="C23" s="43"/>
      <c r="E23" s="19"/>
      <c r="F23" s="19"/>
    </row>
    <row r="24" spans="2:6" s="17" customFormat="1" x14ac:dyDescent="0.2">
      <c r="B24" s="44" t="s">
        <v>48</v>
      </c>
      <c r="C24" s="44"/>
      <c r="E24" s="19"/>
      <c r="F24" s="19"/>
    </row>
    <row r="25" spans="2:6" s="17" customFormat="1" x14ac:dyDescent="0.2">
      <c r="B25" s="40"/>
      <c r="C25" s="42"/>
      <c r="E25" s="19"/>
      <c r="F25" s="19"/>
    </row>
    <row r="26" spans="2:6" s="17" customFormat="1" x14ac:dyDescent="0.2">
      <c r="B26" s="40"/>
      <c r="C26" s="42"/>
      <c r="E26" s="19"/>
      <c r="F26" s="19"/>
    </row>
    <row r="27" spans="2:6" s="17" customFormat="1" x14ac:dyDescent="0.2">
      <c r="B27" s="43" t="s">
        <v>49</v>
      </c>
      <c r="C27" s="43"/>
      <c r="E27" s="19"/>
      <c r="F27" s="19"/>
    </row>
    <row r="28" spans="2:6" s="17" customFormat="1" x14ac:dyDescent="0.2">
      <c r="B28" s="44" t="s">
        <v>48</v>
      </c>
      <c r="C28" s="44"/>
      <c r="E28" s="19"/>
      <c r="F28" s="19"/>
    </row>
  </sheetData>
  <mergeCells count="4">
    <mergeCell ref="B1:D1"/>
    <mergeCell ref="B2:D2"/>
    <mergeCell ref="B3:D3"/>
    <mergeCell ref="B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pane ySplit="6" topLeftCell="A7" activePane="bottomLeft" state="frozen"/>
      <selection pane="bottomLeft" activeCell="C20" sqref="C20"/>
    </sheetView>
  </sheetViews>
  <sheetFormatPr baseColWidth="10" defaultColWidth="11.375" defaultRowHeight="11.8" x14ac:dyDescent="0.2"/>
  <cols>
    <col min="1" max="1" width="11.25" style="17" customWidth="1"/>
    <col min="2" max="2" width="75.375" style="19" customWidth="1"/>
    <col min="3" max="3" width="15.875" style="45" customWidth="1"/>
    <col min="4" max="4" width="7.375" style="17" customWidth="1"/>
    <col min="5" max="16384" width="11.375" style="19"/>
  </cols>
  <sheetData>
    <row r="1" spans="1:4" x14ac:dyDescent="0.2">
      <c r="B1" s="429" t="s">
        <v>38</v>
      </c>
      <c r="C1" s="429"/>
      <c r="D1" s="429"/>
    </row>
    <row r="2" spans="1:4" x14ac:dyDescent="0.2">
      <c r="B2" s="429" t="s">
        <v>2240</v>
      </c>
      <c r="C2" s="429"/>
      <c r="D2" s="429"/>
    </row>
    <row r="3" spans="1:4" x14ac:dyDescent="0.2">
      <c r="B3" s="429" t="s">
        <v>1759</v>
      </c>
      <c r="C3" s="429"/>
      <c r="D3" s="429"/>
    </row>
    <row r="4" spans="1:4" x14ac:dyDescent="0.2">
      <c r="B4" s="84"/>
      <c r="C4" s="84"/>
      <c r="D4" s="84"/>
    </row>
    <row r="5" spans="1:4" x14ac:dyDescent="0.2">
      <c r="B5" s="430" t="s">
        <v>44</v>
      </c>
      <c r="C5" s="430"/>
      <c r="D5" s="430"/>
    </row>
    <row r="6" spans="1:4" ht="20.95" customHeight="1" x14ac:dyDescent="0.2">
      <c r="A6" s="20"/>
      <c r="B6" s="20" t="s">
        <v>39</v>
      </c>
      <c r="C6" s="20" t="s">
        <v>43</v>
      </c>
      <c r="D6" s="20" t="s">
        <v>52</v>
      </c>
    </row>
    <row r="7" spans="1:4" x14ac:dyDescent="0.2">
      <c r="A7" s="68"/>
      <c r="B7" s="69"/>
      <c r="C7" s="70"/>
      <c r="D7" s="73"/>
    </row>
    <row r="8" spans="1:4" x14ac:dyDescent="0.2">
      <c r="A8" s="323" t="s">
        <v>1762</v>
      </c>
      <c r="B8" s="324" t="s">
        <v>1763</v>
      </c>
      <c r="C8" s="229"/>
      <c r="D8" s="318">
        <f>+C8/$C$22*100</f>
        <v>0</v>
      </c>
    </row>
    <row r="9" spans="1:4" x14ac:dyDescent="0.2">
      <c r="A9" s="323" t="s">
        <v>1764</v>
      </c>
      <c r="B9" s="324" t="s">
        <v>2115</v>
      </c>
      <c r="C9" s="229">
        <v>0</v>
      </c>
      <c r="D9" s="318">
        <f t="shared" ref="D9:D20" si="0">+C9/$C$22*100</f>
        <v>0</v>
      </c>
    </row>
    <row r="10" spans="1:4" x14ac:dyDescent="0.2">
      <c r="A10" s="323" t="s">
        <v>1765</v>
      </c>
      <c r="B10" s="324" t="s">
        <v>2116</v>
      </c>
      <c r="C10" s="229">
        <v>0</v>
      </c>
      <c r="D10" s="318">
        <f t="shared" si="0"/>
        <v>0</v>
      </c>
    </row>
    <row r="11" spans="1:4" x14ac:dyDescent="0.2">
      <c r="A11" s="323" t="s">
        <v>1766</v>
      </c>
      <c r="B11" s="324" t="s">
        <v>2117</v>
      </c>
      <c r="C11" s="229">
        <v>0</v>
      </c>
      <c r="D11" s="318">
        <f t="shared" si="0"/>
        <v>0</v>
      </c>
    </row>
    <row r="12" spans="1:4" x14ac:dyDescent="0.2">
      <c r="A12" s="323" t="s">
        <v>1767</v>
      </c>
      <c r="B12" s="324" t="s">
        <v>2118</v>
      </c>
      <c r="C12" s="229">
        <v>0</v>
      </c>
      <c r="D12" s="318">
        <f t="shared" si="0"/>
        <v>0</v>
      </c>
    </row>
    <row r="13" spans="1:4" x14ac:dyDescent="0.2">
      <c r="A13" s="323" t="s">
        <v>1768</v>
      </c>
      <c r="B13" s="324" t="s">
        <v>2119</v>
      </c>
      <c r="C13" s="229">
        <v>0</v>
      </c>
      <c r="D13" s="318">
        <f t="shared" si="0"/>
        <v>0</v>
      </c>
    </row>
    <row r="14" spans="1:4" x14ac:dyDescent="0.2">
      <c r="A14" s="323" t="s">
        <v>1769</v>
      </c>
      <c r="B14" s="324" t="s">
        <v>2120</v>
      </c>
      <c r="C14" s="229">
        <v>0</v>
      </c>
      <c r="D14" s="318">
        <f t="shared" si="0"/>
        <v>0</v>
      </c>
    </row>
    <row r="15" spans="1:4" x14ac:dyDescent="0.2">
      <c r="A15" s="323" t="s">
        <v>1770</v>
      </c>
      <c r="B15" s="324" t="s">
        <v>2121</v>
      </c>
      <c r="C15" s="229">
        <v>0</v>
      </c>
      <c r="D15" s="318">
        <f t="shared" si="0"/>
        <v>0</v>
      </c>
    </row>
    <row r="16" spans="1:4" x14ac:dyDescent="0.2">
      <c r="A16" s="323" t="s">
        <v>1771</v>
      </c>
      <c r="B16" s="324" t="s">
        <v>2122</v>
      </c>
      <c r="C16" s="229">
        <v>0</v>
      </c>
      <c r="D16" s="318">
        <f t="shared" si="0"/>
        <v>0</v>
      </c>
    </row>
    <row r="17" spans="1:6" x14ac:dyDescent="0.2">
      <c r="A17" s="323" t="s">
        <v>1772</v>
      </c>
      <c r="B17" s="324" t="s">
        <v>2123</v>
      </c>
      <c r="C17" s="229">
        <v>0</v>
      </c>
      <c r="D17" s="318">
        <f t="shared" si="0"/>
        <v>0</v>
      </c>
    </row>
    <row r="18" spans="1:6" x14ac:dyDescent="0.2">
      <c r="A18" s="323" t="s">
        <v>1773</v>
      </c>
      <c r="B18" s="324" t="s">
        <v>2124</v>
      </c>
      <c r="C18" s="229">
        <v>0</v>
      </c>
      <c r="D18" s="318">
        <f t="shared" si="0"/>
        <v>0</v>
      </c>
    </row>
    <row r="19" spans="1:6" x14ac:dyDescent="0.2">
      <c r="A19" s="323" t="s">
        <v>1774</v>
      </c>
      <c r="B19" s="324" t="s">
        <v>2125</v>
      </c>
      <c r="C19" s="229">
        <v>0</v>
      </c>
      <c r="D19" s="318">
        <f t="shared" si="0"/>
        <v>0</v>
      </c>
    </row>
    <row r="20" spans="1:6" x14ac:dyDescent="0.2">
      <c r="A20" s="323" t="s">
        <v>2059</v>
      </c>
      <c r="B20" s="324" t="s">
        <v>1775</v>
      </c>
      <c r="C20" s="229">
        <f>PE!D559</f>
        <v>85039059</v>
      </c>
      <c r="D20" s="318">
        <f t="shared" si="0"/>
        <v>100</v>
      </c>
    </row>
    <row r="21" spans="1:6" x14ac:dyDescent="0.2">
      <c r="A21" s="68"/>
      <c r="B21" s="90"/>
      <c r="C21" s="70"/>
      <c r="D21" s="73"/>
    </row>
    <row r="22" spans="1:6" x14ac:dyDescent="0.2">
      <c r="A22" s="35"/>
      <c r="B22" s="36" t="s">
        <v>45</v>
      </c>
      <c r="C22" s="228">
        <f>SUM(C8:C20)</f>
        <v>85039059</v>
      </c>
      <c r="D22" s="39">
        <v>100</v>
      </c>
    </row>
    <row r="23" spans="1:6" x14ac:dyDescent="0.2">
      <c r="B23" s="40"/>
      <c r="C23" s="42"/>
    </row>
    <row r="24" spans="1:6" x14ac:dyDescent="0.2">
      <c r="B24" s="40"/>
      <c r="C24" s="42"/>
    </row>
    <row r="25" spans="1:6" x14ac:dyDescent="0.2">
      <c r="B25" s="43" t="s">
        <v>46</v>
      </c>
      <c r="C25" s="43"/>
    </row>
    <row r="26" spans="1:6" x14ac:dyDescent="0.2">
      <c r="B26" s="40"/>
      <c r="C26" s="42"/>
    </row>
    <row r="27" spans="1:6" x14ac:dyDescent="0.2">
      <c r="B27" s="43" t="s">
        <v>47</v>
      </c>
      <c r="C27" s="43"/>
    </row>
    <row r="28" spans="1:6" x14ac:dyDescent="0.2">
      <c r="B28" s="44" t="s">
        <v>48</v>
      </c>
      <c r="C28" s="44"/>
    </row>
    <row r="29" spans="1:6" s="17" customFormat="1" x14ac:dyDescent="0.2">
      <c r="B29" s="40"/>
      <c r="C29" s="42"/>
      <c r="E29" s="19"/>
      <c r="F29" s="19"/>
    </row>
    <row r="30" spans="1:6" s="17" customFormat="1" x14ac:dyDescent="0.2">
      <c r="B30" s="40"/>
      <c r="C30" s="42"/>
      <c r="E30" s="19"/>
      <c r="F30" s="19"/>
    </row>
    <row r="31" spans="1:6" s="17" customFormat="1" x14ac:dyDescent="0.2">
      <c r="B31" s="43" t="s">
        <v>50</v>
      </c>
      <c r="C31" s="43"/>
      <c r="E31" s="19"/>
      <c r="F31" s="19"/>
    </row>
    <row r="32" spans="1:6" s="17" customFormat="1" x14ac:dyDescent="0.2">
      <c r="B32" s="44" t="s">
        <v>48</v>
      </c>
      <c r="C32" s="44"/>
      <c r="E32" s="19"/>
      <c r="F32" s="19"/>
    </row>
    <row r="33" spans="2:6" s="17" customFormat="1" x14ac:dyDescent="0.2">
      <c r="B33" s="40"/>
      <c r="C33" s="42"/>
      <c r="E33" s="19"/>
      <c r="F33" s="19"/>
    </row>
    <row r="34" spans="2:6" s="17" customFormat="1" x14ac:dyDescent="0.2">
      <c r="B34" s="40"/>
      <c r="C34" s="42"/>
      <c r="E34" s="19"/>
      <c r="F34" s="19"/>
    </row>
    <row r="35" spans="2:6" s="17" customFormat="1" x14ac:dyDescent="0.2">
      <c r="B35" s="43" t="s">
        <v>49</v>
      </c>
      <c r="C35" s="43"/>
      <c r="E35" s="19"/>
      <c r="F35" s="19"/>
    </row>
    <row r="36" spans="2:6" s="17" customFormat="1" x14ac:dyDescent="0.2">
      <c r="B36" s="44" t="s">
        <v>48</v>
      </c>
      <c r="C36" s="44"/>
      <c r="E36" s="19"/>
      <c r="F36" s="19"/>
    </row>
  </sheetData>
  <mergeCells count="4">
    <mergeCell ref="B1:D1"/>
    <mergeCell ref="B2:D2"/>
    <mergeCell ref="B3:D3"/>
    <mergeCell ref="B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18</vt:i4>
      </vt:variant>
    </vt:vector>
  </HeadingPairs>
  <TitlesOfParts>
    <vt:vector size="45" baseType="lpstr">
      <vt:lpstr>PE RUBROS</vt:lpstr>
      <vt:lpstr>CLA_FuenteFin</vt:lpstr>
      <vt:lpstr>CLA_TG</vt:lpstr>
      <vt:lpstr>CLA_ECO</vt:lpstr>
      <vt:lpstr>CLA_FUN</vt:lpstr>
      <vt:lpstr>CLA_PROG</vt:lpstr>
      <vt:lpstr>PE</vt:lpstr>
      <vt:lpstr>CLA_ADM</vt:lpstr>
      <vt:lpstr>Localidad</vt:lpstr>
      <vt:lpstr>Programa</vt:lpstr>
      <vt:lpstr>Adm</vt:lpstr>
      <vt:lpstr>PresMpal</vt:lpstr>
      <vt:lpstr>Pro civil</vt:lpstr>
      <vt:lpstr>C social</vt:lpstr>
      <vt:lpstr>Trasp</vt:lpstr>
      <vt:lpstr>Turismo</vt:lpstr>
      <vt:lpstr>Des tec</vt:lpstr>
      <vt:lpstr>Pens</vt:lpstr>
      <vt:lpstr>Deuda</vt:lpstr>
      <vt:lpstr>Adefas</vt:lpstr>
      <vt:lpstr>Ayudas</vt:lpstr>
      <vt:lpstr>Gastos R33</vt:lpstr>
      <vt:lpstr>Obra Infra</vt:lpstr>
      <vt:lpstr>Obra Forta</vt:lpstr>
      <vt:lpstr>Obra Otros</vt:lpstr>
      <vt:lpstr>PE_Calendario</vt:lpstr>
      <vt:lpstr>COG</vt:lpstr>
      <vt:lpstr>CLA_ADM!Área_de_impresión</vt:lpstr>
      <vt:lpstr>CLA_FuenteFin!Área_de_impresión</vt:lpstr>
      <vt:lpstr>CLA_FUN!Área_de_impresión</vt:lpstr>
      <vt:lpstr>CLA_PROG!Área_de_impresión</vt:lpstr>
      <vt:lpstr>CLA_TG!Área_de_impresión</vt:lpstr>
      <vt:lpstr>Localidad!Área_de_impresión</vt:lpstr>
      <vt:lpstr>PE!Área_de_impresión</vt:lpstr>
      <vt:lpstr>'PE RUBROS'!Área_de_impresión</vt:lpstr>
      <vt:lpstr>Programa!Área_de_impresión</vt:lpstr>
      <vt:lpstr>CLA_ADM!Títulos_a_imprimir</vt:lpstr>
      <vt:lpstr>CLA_FuenteFin!Títulos_a_imprimir</vt:lpstr>
      <vt:lpstr>CLA_FUN!Títulos_a_imprimir</vt:lpstr>
      <vt:lpstr>CLA_PROG!Títulos_a_imprimir</vt:lpstr>
      <vt:lpstr>CLA_TG!Títulos_a_imprimir</vt:lpstr>
      <vt:lpstr>Localidad!Títulos_a_imprimir</vt:lpstr>
      <vt:lpstr>PE!Títulos_a_imprimir</vt:lpstr>
      <vt:lpstr>'PE RUBROS'!Títulos_a_imprimir</vt:lpstr>
      <vt:lpstr>Programa!Títulos_a_imprimir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</dc:creator>
  <cp:lastModifiedBy>CP ANDRES</cp:lastModifiedBy>
  <cp:lastPrinted>2014-12-02T20:48:38Z</cp:lastPrinted>
  <dcterms:created xsi:type="dcterms:W3CDTF">2012-11-12T19:46:30Z</dcterms:created>
  <dcterms:modified xsi:type="dcterms:W3CDTF">2019-05-11T04:24:47Z</dcterms:modified>
</cp:coreProperties>
</file>